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954" activeTab="4"/>
  </bookViews>
  <sheets>
    <sheet name="ORÇ TOT PASSG. A e B" sheetId="1" r:id="rId1"/>
    <sheet name="ORÇ PASSAGEM A" sheetId="2" r:id="rId2"/>
    <sheet name="ORÇ PASSAGEM B" sheetId="3" r:id="rId3"/>
    <sheet name="RESUMO ORÇ." sheetId="4" r:id="rId4"/>
    <sheet name="CRON FF" sheetId="5" r:id="rId5"/>
    <sheet name="Cabecalho" sheetId="6" state="hidden" r:id="rId6"/>
  </sheets>
  <definedNames>
    <definedName name="_xlnm.Print_Area" localSheetId="5">'Cabecalho'!$B$3:$H$17</definedName>
    <definedName name="_xlnm.Print_Area" localSheetId="4">'CRON FF'!$B$4:$L$33</definedName>
    <definedName name="_xlnm.Print_Area" localSheetId="1">'ORÇ PASSAGEM A'!$A$1:$O$29</definedName>
    <definedName name="_xlnm.Print_Area" localSheetId="2">'ORÇ PASSAGEM B'!$A$1:$O$29</definedName>
    <definedName name="_xlnm.Print_Area" localSheetId="0">'ORÇ TOT PASSG. A e B'!$A$1:$O$30</definedName>
    <definedName name="_xlnm.Print_Area" localSheetId="3">'RESUMO ORÇ.'!$A$1:$E$29</definedName>
    <definedName name="_xlnm.Print_Titles" localSheetId="1">'ORÇ PASSAGEM A'!$1:$6</definedName>
    <definedName name="_xlnm.Print_Titles" localSheetId="2">'ORÇ PASSAGEM B'!$1:$6</definedName>
    <definedName name="_xlnm.Print_Titles" localSheetId="0">'ORÇ TOT PASSG. A e B'!$1:$7</definedName>
  </definedNames>
  <calcPr fullCalcOnLoad="1"/>
</workbook>
</file>

<file path=xl/sharedStrings.xml><?xml version="1.0" encoding="utf-8"?>
<sst xmlns="http://schemas.openxmlformats.org/spreadsheetml/2006/main" count="238" uniqueCount="87">
  <si>
    <t>C</t>
  </si>
  <si>
    <t>Administração de Campo</t>
  </si>
  <si>
    <t>Item de projeto</t>
  </si>
  <si>
    <t>Equipe Técnica</t>
  </si>
  <si>
    <t>Viagens</t>
  </si>
  <si>
    <t>Veículos</t>
  </si>
  <si>
    <t>Informática</t>
  </si>
  <si>
    <t>Custos Diretos</t>
  </si>
  <si>
    <t>Sub Total</t>
  </si>
  <si>
    <t>Total</t>
  </si>
  <si>
    <t>i=A+B+C+D +E+F+G+H</t>
  </si>
  <si>
    <t>A</t>
  </si>
  <si>
    <t>B</t>
  </si>
  <si>
    <t>D</t>
  </si>
  <si>
    <t>E</t>
  </si>
  <si>
    <t>F</t>
  </si>
  <si>
    <t>G</t>
  </si>
  <si>
    <t>H</t>
  </si>
  <si>
    <t>J (sobre i)</t>
  </si>
  <si>
    <t>K=J+i</t>
  </si>
  <si>
    <t>L (sobre K)</t>
  </si>
  <si>
    <t>M=K+L</t>
  </si>
  <si>
    <t>Plano Funcional</t>
  </si>
  <si>
    <t>Levantamento Ambiental</t>
  </si>
  <si>
    <t>Projeto de Drenagem e OAC</t>
  </si>
  <si>
    <t>Projeto de Obras Complementares</t>
  </si>
  <si>
    <t>Projeto de Sinalização</t>
  </si>
  <si>
    <t>Extensão:</t>
  </si>
  <si>
    <t>Projeto de Iluminação</t>
  </si>
  <si>
    <t>Estudos Geológicos</t>
  </si>
  <si>
    <t>Projeto de Pavimentação</t>
  </si>
  <si>
    <t>CABEÇALHO</t>
  </si>
  <si>
    <t xml:space="preserve">Estudos Hidrológicos </t>
  </si>
  <si>
    <t>Estudo de Concepção e Traçado</t>
  </si>
  <si>
    <t xml:space="preserve">Processo nº ......................... </t>
  </si>
  <si>
    <t>Orçamento e Plano de Execução da Obra</t>
  </si>
  <si>
    <t>Estudos de Interferência</t>
  </si>
  <si>
    <t>3.5</t>
  </si>
  <si>
    <t>3.7</t>
  </si>
  <si>
    <t xml:space="preserve"> ORÇAMENTO DE PROJETO</t>
  </si>
  <si>
    <t>Equipamentos</t>
  </si>
  <si>
    <t>Instalação e mobiliário</t>
  </si>
  <si>
    <t>Coordenação de Projeto</t>
  </si>
  <si>
    <t>Remuneração Empresa</t>
  </si>
  <si>
    <t>Despesas Fiscais</t>
  </si>
  <si>
    <t>Total:</t>
  </si>
  <si>
    <t xml:space="preserve">Estudos Topográficos, interferências e cadastramento de OAE/OAC  </t>
  </si>
  <si>
    <t>Projeto de Contenções</t>
  </si>
  <si>
    <t>Projeto de OAEs</t>
  </si>
  <si>
    <t>Projeto de Terraplanagem.</t>
  </si>
  <si>
    <t xml:space="preserve">Projeto Geométrico </t>
  </si>
  <si>
    <t>Projeto de Componente Ambiental e Paisagismo</t>
  </si>
  <si>
    <t>Estudos Preliminares de Desapropriação, Remoção e Reassentamento</t>
  </si>
  <si>
    <t>Estudo de Trafégo</t>
  </si>
  <si>
    <t>%  Sobre Custo Global</t>
  </si>
  <si>
    <t>Preço Total (R$)</t>
  </si>
  <si>
    <t>Valor por mês</t>
  </si>
  <si>
    <t>Porcentagem executado por mês</t>
  </si>
  <si>
    <t>Valores acumulados mês</t>
  </si>
  <si>
    <t>Porcentagem acumulada por mês</t>
  </si>
  <si>
    <t>DESCRIÇÃO DAS ATIVIDADES</t>
  </si>
  <si>
    <t>DIAS</t>
  </si>
  <si>
    <t>Estudos Geotécnicos/ Geológicos</t>
  </si>
  <si>
    <t>GERAL</t>
  </si>
  <si>
    <t>Passagem A: Ligando o Campo da Pólvora à Ladeira da Montanha.</t>
  </si>
  <si>
    <t>Extensão (m):</t>
  </si>
  <si>
    <t xml:space="preserve">Passagem A: </t>
  </si>
  <si>
    <t>Segmento: - projetado - 425,00 metros</t>
  </si>
  <si>
    <t>Segmento: - projetado - 835,00 metros</t>
  </si>
  <si>
    <t xml:space="preserve">Passagem B: </t>
  </si>
  <si>
    <t>PASSAGENS SUBTERRÂNEAS</t>
  </si>
  <si>
    <t>Extensão Total  (Passagens A e B) - m</t>
  </si>
  <si>
    <t>Passagem B: Ligando o Terminal da Barroquinha à Estação da Lapa.</t>
  </si>
  <si>
    <t>Preço por m:</t>
  </si>
  <si>
    <t>m</t>
  </si>
  <si>
    <t>TOTAL DO PASSAGEM A</t>
  </si>
  <si>
    <t>TOTAL PASSAGEM B</t>
  </si>
  <si>
    <t xml:space="preserve"> ORÇAMENTO DE PROJETO POR PASSAGEM </t>
  </si>
  <si>
    <t>Elaboração de estudos e anteprojeto de engenharia, a partir de conceitual pré-existente de 2 (duas) passagens subterraneas: Passagem - A, Ligando o Campo da Pólvora a Ladeira da Montanha  e Passagem - B, Ligando o Terminal da Barroquinha à Estação da Lapa.</t>
  </si>
  <si>
    <t>Mês base: Fev/2020</t>
  </si>
  <si>
    <t>ESTUDOS</t>
  </si>
  <si>
    <t>ANTEPROJETO</t>
  </si>
  <si>
    <t>PRODUTOS</t>
  </si>
  <si>
    <t>01A</t>
  </si>
  <si>
    <t>01B</t>
  </si>
  <si>
    <t>01C</t>
  </si>
  <si>
    <t>Período para da Análise Seinfra - 15 dias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</si>
</sst>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00000"/>
    <numFmt numFmtId="169" formatCode="0.000"/>
    <numFmt numFmtId="170" formatCode="0.0"/>
    <numFmt numFmtId="171" formatCode="_(* #,##0_);_(* \(#,##0\);_(* &quot;-&quot;??_);_(@_)"/>
    <numFmt numFmtId="172" formatCode="0.000%"/>
    <numFmt numFmtId="173" formatCode="#,##0.00_ ;[Red]\-#,##0.00\ "/>
    <numFmt numFmtId="174" formatCode="_-[$R$-416]\ * #,##0.00_-;\-[$R$-416]\ * #,##0.00_-;_-[$R$-416]\ * &quot;-&quot;??_-;_-@_-"/>
    <numFmt numFmtId="175" formatCode="#,##0.0"/>
    <numFmt numFmtId="176" formatCode="\$#,##0\ ;\(\$#,##0\)"/>
    <numFmt numFmtId="177" formatCode="_(&quot;Cr$&quot;* #,##0.00_);_(&quot;Cr$&quot;* \(#,##0.00\);_(&quot;Cr$&quot;* &quot;-&quot;??_);_(@_)"/>
    <numFmt numFmtId="178" formatCode="#,##0.00\ ;&quot; (&quot;#,##0.00\);&quot; -&quot;#\ ;@\ "/>
    <numFmt numFmtId="179" formatCode="&quot;R$&quot;\ #,##0.00"/>
    <numFmt numFmtId="180" formatCode="0.0%"/>
    <numFmt numFmtId="181" formatCode="[$-416]dddd\,\ d&quot; de &quot;mmmm&quot; de &quot;yyyy"/>
    <numFmt numFmtId="182" formatCode="00000"/>
    <numFmt numFmtId="183" formatCode="00"/>
    <numFmt numFmtId="184" formatCode="0.00000"/>
    <numFmt numFmtId="185" formatCode="0.0000"/>
    <numFmt numFmtId="186" formatCode="0.00000000"/>
    <numFmt numFmtId="187" formatCode="0.0000000"/>
    <numFmt numFmtId="188" formatCode="#,##0.000"/>
    <numFmt numFmtId="189" formatCode="#,##0.0000"/>
    <numFmt numFmtId="190" formatCode="#,##0.00000"/>
    <numFmt numFmtId="191" formatCode="0.0000%"/>
    <numFmt numFmtId="192" formatCode="_(&quot;R$ &quot;* #,##0.000_);_(&quot;R$ &quot;* \(#,##0.000\);_(&quot;R$ &quot;* &quot;-&quot;??_);_(@_)"/>
    <numFmt numFmtId="193" formatCode="_(&quot;R$ &quot;* #,##0.0000_);_(&quot;R$ &quot;* \(#,##0.0000\);_(&quot;R$ &quot;* &quot;-&quot;??_);_(@_)"/>
    <numFmt numFmtId="194" formatCode="_(&quot;R$ &quot;* #,##0.00000_);_(&quot;R$ &quot;* \(#,##0.00000\);_(&quot;R$ &quot;* &quot;-&quot;??_);_(@_)"/>
    <numFmt numFmtId="195" formatCode="_(&quot;R$ &quot;* #,##0.000000_);_(&quot;R$ &quot;* \(#,##0.000000\);_(&quot;R$ &quot;* &quot;-&quot;??_);_(@_)"/>
    <numFmt numFmtId="196" formatCode="_(&quot;R$ &quot;* #,##0.0_);_(&quot;R$ &quot;* \(#,##0.0\);_(&quot;R$ &quot;* &quot;-&quot;??_);_(@_)"/>
    <numFmt numFmtId="197" formatCode="_-* #,##0.0000_-;\-* #,##0.0000_-;_-* &quot;-&quot;????_-;_-@_-"/>
    <numFmt numFmtId="198" formatCode="#,##0.000000"/>
    <numFmt numFmtId="199" formatCode="#,##0.0000000"/>
    <numFmt numFmtId="200" formatCode="&quot;Sim&quot;;&quot;Sim&quot;;&quot;Não&quot;"/>
    <numFmt numFmtId="201" formatCode="&quot;Verdadeiro&quot;;&quot;Verdadeiro&quot;;&quot;Falso&quot;"/>
    <numFmt numFmtId="202" formatCode="&quot;Ativado&quot;;&quot;Ativado&quot;;&quot;Desativado&quot;"/>
    <numFmt numFmtId="203" formatCode="[$€-2]\ #,##0.00_);[Red]\([$€-2]\ #,##0.00\)"/>
  </numFmts>
  <fonts count="6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10"/>
      <name val="Courier"/>
      <family val="3"/>
    </font>
    <font>
      <b/>
      <sz val="2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2" fillId="3" borderId="0" applyNumberFormat="0" applyBorder="0" applyAlignment="0" applyProtection="0"/>
    <xf numFmtId="0" fontId="41" fillId="4" borderId="0" applyNumberFormat="0" applyBorder="0" applyAlignment="0" applyProtection="0"/>
    <xf numFmtId="0" fontId="12" fillId="5" borderId="0" applyNumberFormat="0" applyBorder="0" applyAlignment="0" applyProtection="0"/>
    <xf numFmtId="0" fontId="41" fillId="6" borderId="0" applyNumberFormat="0" applyBorder="0" applyAlignment="0" applyProtection="0"/>
    <xf numFmtId="0" fontId="12" fillId="7" borderId="0" applyNumberFormat="0" applyBorder="0" applyAlignment="0" applyProtection="0"/>
    <xf numFmtId="0" fontId="41" fillId="8" borderId="0" applyNumberFormat="0" applyBorder="0" applyAlignment="0" applyProtection="0"/>
    <xf numFmtId="0" fontId="12" fillId="9" borderId="0" applyNumberFormat="0" applyBorder="0" applyAlignment="0" applyProtection="0"/>
    <xf numFmtId="0" fontId="41" fillId="10" borderId="0" applyNumberFormat="0" applyBorder="0" applyAlignment="0" applyProtection="0"/>
    <xf numFmtId="0" fontId="12" fillId="11" borderId="0" applyNumberFormat="0" applyBorder="0" applyAlignment="0" applyProtection="0"/>
    <xf numFmtId="0" fontId="41" fillId="12" borderId="0" applyNumberFormat="0" applyBorder="0" applyAlignment="0" applyProtection="0"/>
    <xf numFmtId="0" fontId="12" fillId="13" borderId="0" applyNumberFormat="0" applyBorder="0" applyAlignment="0" applyProtection="0"/>
    <xf numFmtId="0" fontId="41" fillId="14" borderId="0" applyNumberFormat="0" applyBorder="0" applyAlignment="0" applyProtection="0"/>
    <xf numFmtId="0" fontId="12" fillId="15" borderId="0" applyNumberFormat="0" applyBorder="0" applyAlignment="0" applyProtection="0"/>
    <xf numFmtId="0" fontId="41" fillId="16" borderId="0" applyNumberFormat="0" applyBorder="0" applyAlignment="0" applyProtection="0"/>
    <xf numFmtId="0" fontId="12" fillId="17" borderId="0" applyNumberFormat="0" applyBorder="0" applyAlignment="0" applyProtection="0"/>
    <xf numFmtId="0" fontId="41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12" fillId="9" borderId="0" applyNumberFormat="0" applyBorder="0" applyAlignment="0" applyProtection="0"/>
    <xf numFmtId="0" fontId="41" fillId="21" borderId="0" applyNumberFormat="0" applyBorder="0" applyAlignment="0" applyProtection="0"/>
    <xf numFmtId="0" fontId="12" fillId="15" borderId="0" applyNumberFormat="0" applyBorder="0" applyAlignment="0" applyProtection="0"/>
    <xf numFmtId="0" fontId="41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13" fillId="25" borderId="0" applyNumberFormat="0" applyBorder="0" applyAlignment="0" applyProtection="0"/>
    <xf numFmtId="0" fontId="42" fillId="26" borderId="0" applyNumberFormat="0" applyBorder="0" applyAlignment="0" applyProtection="0"/>
    <xf numFmtId="0" fontId="13" fillId="17" borderId="0" applyNumberFormat="0" applyBorder="0" applyAlignment="0" applyProtection="0"/>
    <xf numFmtId="0" fontId="42" fillId="18" borderId="0" applyNumberFormat="0" applyBorder="0" applyAlignment="0" applyProtection="0"/>
    <xf numFmtId="0" fontId="13" fillId="19" borderId="0" applyNumberFormat="0" applyBorder="0" applyAlignment="0" applyProtection="0"/>
    <xf numFmtId="0" fontId="42" fillId="27" borderId="0" applyNumberFormat="0" applyBorder="0" applyAlignment="0" applyProtection="0"/>
    <xf numFmtId="0" fontId="13" fillId="28" borderId="0" applyNumberFormat="0" applyBorder="0" applyAlignment="0" applyProtection="0"/>
    <xf numFmtId="0" fontId="42" fillId="29" borderId="0" applyNumberFormat="0" applyBorder="0" applyAlignment="0" applyProtection="0"/>
    <xf numFmtId="0" fontId="13" fillId="30" borderId="0" applyNumberFormat="0" applyBorder="0" applyAlignment="0" applyProtection="0"/>
    <xf numFmtId="0" fontId="42" fillId="31" borderId="0" applyNumberFormat="0" applyBorder="0" applyAlignment="0" applyProtection="0"/>
    <xf numFmtId="0" fontId="13" fillId="32" borderId="0" applyNumberFormat="0" applyBorder="0" applyAlignment="0" applyProtection="0"/>
    <xf numFmtId="0" fontId="43" fillId="33" borderId="0" applyNumberFormat="0" applyBorder="0" applyAlignment="0" applyProtection="0"/>
    <xf numFmtId="0" fontId="14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34" borderId="1" applyNumberFormat="0" applyAlignment="0" applyProtection="0"/>
    <xf numFmtId="0" fontId="15" fillId="35" borderId="2" applyNumberFormat="0" applyAlignment="0" applyProtection="0"/>
    <xf numFmtId="0" fontId="45" fillId="36" borderId="3" applyNumberFormat="0" applyAlignment="0" applyProtection="0"/>
    <xf numFmtId="0" fontId="16" fillId="37" borderId="4" applyNumberFormat="0" applyAlignment="0" applyProtection="0"/>
    <xf numFmtId="0" fontId="46" fillId="0" borderId="5" applyNumberFormat="0" applyFill="0" applyAlignment="0" applyProtection="0"/>
    <xf numFmtId="0" fontId="17" fillId="0" borderId="6" applyNumberFormat="0" applyFill="0" applyAlignment="0" applyProtection="0"/>
    <xf numFmtId="3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2" fillId="38" borderId="0" applyNumberFormat="0" applyBorder="0" applyAlignment="0" applyProtection="0"/>
    <xf numFmtId="0" fontId="13" fillId="39" borderId="0" applyNumberFormat="0" applyBorder="0" applyAlignment="0" applyProtection="0"/>
    <xf numFmtId="0" fontId="42" fillId="40" borderId="0" applyNumberFormat="0" applyBorder="0" applyAlignment="0" applyProtection="0"/>
    <xf numFmtId="0" fontId="13" fillId="41" borderId="0" applyNumberFormat="0" applyBorder="0" applyAlignment="0" applyProtection="0"/>
    <xf numFmtId="0" fontId="42" fillId="42" borderId="0" applyNumberFormat="0" applyBorder="0" applyAlignment="0" applyProtection="0"/>
    <xf numFmtId="0" fontId="13" fillId="43" borderId="0" applyNumberFormat="0" applyBorder="0" applyAlignment="0" applyProtection="0"/>
    <xf numFmtId="0" fontId="42" fillId="44" borderId="0" applyNumberFormat="0" applyBorder="0" applyAlignment="0" applyProtection="0"/>
    <xf numFmtId="0" fontId="13" fillId="28" borderId="0" applyNumberFormat="0" applyBorder="0" applyAlignment="0" applyProtection="0"/>
    <xf numFmtId="0" fontId="42" fillId="45" borderId="0" applyNumberFormat="0" applyBorder="0" applyAlignment="0" applyProtection="0"/>
    <xf numFmtId="0" fontId="13" fillId="30" borderId="0" applyNumberFormat="0" applyBorder="0" applyAlignment="0" applyProtection="0"/>
    <xf numFmtId="0" fontId="42" fillId="46" borderId="0" applyNumberFormat="0" applyBorder="0" applyAlignment="0" applyProtection="0"/>
    <xf numFmtId="0" fontId="13" fillId="47" borderId="0" applyNumberFormat="0" applyBorder="0" applyAlignment="0" applyProtection="0"/>
    <xf numFmtId="0" fontId="47" fillId="48" borderId="1" applyNumberFormat="0" applyAlignment="0" applyProtection="0"/>
    <xf numFmtId="0" fontId="18" fillId="13" borderId="2" applyNumberFormat="0" applyAlignment="0" applyProtection="0"/>
    <xf numFmtId="2" fontId="3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4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 applyNumberFormat="0" applyFont="0" applyFill="0" applyBorder="0" applyAlignment="0" applyProtection="0"/>
    <xf numFmtId="0" fontId="10" fillId="0" borderId="0">
      <alignment/>
      <protection/>
    </xf>
    <xf numFmtId="0" fontId="41" fillId="0" borderId="0">
      <alignment/>
      <protection/>
    </xf>
    <xf numFmtId="0" fontId="0" fillId="50" borderId="7" applyNumberFormat="0" applyFont="0" applyAlignment="0" applyProtection="0"/>
    <xf numFmtId="0" fontId="0" fillId="51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9" fillId="52" borderId="0" applyNumberFormat="0" applyBorder="0" applyAlignment="0" applyProtection="0"/>
    <xf numFmtId="0" fontId="50" fillId="34" borderId="9" applyNumberFormat="0" applyAlignment="0" applyProtection="0"/>
    <xf numFmtId="0" fontId="19" fillId="35" borderId="10" applyNumberFormat="0" applyAlignment="0" applyProtection="0"/>
    <xf numFmtId="165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24" fillId="0" borderId="14" applyNumberFormat="0" applyFill="0" applyAlignment="0" applyProtection="0"/>
    <xf numFmtId="0" fontId="56" fillId="0" borderId="15" applyNumberFormat="0" applyFill="0" applyAlignment="0" applyProtection="0"/>
    <xf numFmtId="0" fontId="25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6" fillId="0" borderId="18" applyNumberFormat="0" applyFill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3" fontId="3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>
      <alignment vertical="top"/>
    </xf>
    <xf numFmtId="166" fontId="0" fillId="0" borderId="0" xfId="81" applyFont="1" applyFill="1" applyAlignment="1">
      <alignment/>
    </xf>
    <xf numFmtId="171" fontId="0" fillId="0" borderId="0" xfId="0" applyNumberFormat="1" applyFill="1" applyAlignment="1">
      <alignment/>
    </xf>
    <xf numFmtId="10" fontId="0" fillId="0" borderId="0" xfId="108" applyNumberFormat="1" applyFont="1" applyFill="1" applyAlignment="1">
      <alignment/>
    </xf>
    <xf numFmtId="0" fontId="0" fillId="0" borderId="19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53" borderId="0" xfId="0" applyFont="1" applyFill="1" applyBorder="1" applyAlignment="1">
      <alignment vertical="center"/>
    </xf>
    <xf numFmtId="0" fontId="1" fillId="53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54" borderId="20" xfId="0" applyFont="1" applyFill="1" applyBorder="1" applyAlignment="1">
      <alignment vertical="center"/>
    </xf>
    <xf numFmtId="0" fontId="1" fillId="54" borderId="20" xfId="0" applyFont="1" applyFill="1" applyBorder="1" applyAlignment="1">
      <alignment horizontal="right" vertical="center"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top"/>
    </xf>
    <xf numFmtId="171" fontId="0" fillId="0" borderId="0" xfId="151" applyNumberFormat="1" applyFont="1" applyFill="1" applyAlignment="1">
      <alignment/>
    </xf>
    <xf numFmtId="2" fontId="1" fillId="55" borderId="2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55" borderId="23" xfId="0" applyFont="1" applyFill="1" applyBorder="1" applyAlignment="1">
      <alignment vertical="center"/>
    </xf>
    <xf numFmtId="0" fontId="1" fillId="55" borderId="23" xfId="0" applyFont="1" applyFill="1" applyBorder="1" applyAlignment="1">
      <alignment horizontal="right" vertical="center"/>
    </xf>
    <xf numFmtId="2" fontId="1" fillId="55" borderId="23" xfId="0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7" fillId="0" borderId="0" xfId="94" applyFont="1">
      <alignment/>
      <protection/>
    </xf>
    <xf numFmtId="167" fontId="7" fillId="0" borderId="0" xfId="151" applyFont="1" applyAlignment="1">
      <alignment/>
    </xf>
    <xf numFmtId="0" fontId="7" fillId="0" borderId="0" xfId="94" applyFont="1" applyBorder="1">
      <alignment/>
      <protection/>
    </xf>
    <xf numFmtId="0" fontId="7" fillId="0" borderId="25" xfId="94" applyFont="1" applyBorder="1">
      <alignment/>
      <protection/>
    </xf>
    <xf numFmtId="0" fontId="7" fillId="0" borderId="0" xfId="94" applyFont="1" applyAlignment="1">
      <alignment vertical="center"/>
      <protection/>
    </xf>
    <xf numFmtId="0" fontId="7" fillId="0" borderId="0" xfId="94" applyFont="1" applyAlignment="1">
      <alignment/>
      <protection/>
    </xf>
    <xf numFmtId="40" fontId="7" fillId="0" borderId="0" xfId="94" applyNumberFormat="1" applyFont="1">
      <alignment/>
      <protection/>
    </xf>
    <xf numFmtId="43" fontId="7" fillId="0" borderId="0" xfId="94" applyNumberFormat="1" applyFont="1">
      <alignment/>
      <protection/>
    </xf>
    <xf numFmtId="167" fontId="7" fillId="0" borderId="0" xfId="94" applyNumberFormat="1" applyFont="1">
      <alignment/>
      <protection/>
    </xf>
    <xf numFmtId="40" fontId="7" fillId="55" borderId="0" xfId="94" applyNumberFormat="1" applyFont="1" applyFill="1">
      <alignment/>
      <protection/>
    </xf>
    <xf numFmtId="0" fontId="58" fillId="0" borderId="26" xfId="105" applyFont="1" applyBorder="1" applyAlignment="1">
      <alignment vertical="center" wrapText="1"/>
      <protection/>
    </xf>
    <xf numFmtId="10" fontId="8" fillId="56" borderId="27" xfId="109" applyNumberFormat="1" applyFont="1" applyFill="1" applyBorder="1" applyAlignment="1" applyProtection="1">
      <alignment horizontal="left" vertical="center"/>
      <protection/>
    </xf>
    <xf numFmtId="10" fontId="8" fillId="0" borderId="27" xfId="109" applyNumberFormat="1" applyFont="1" applyFill="1" applyBorder="1" applyAlignment="1" applyProtection="1">
      <alignment horizontal="left" vertical="center"/>
      <protection/>
    </xf>
    <xf numFmtId="0" fontId="7" fillId="57" borderId="23" xfId="94" applyFont="1" applyFill="1" applyBorder="1" applyAlignment="1" applyProtection="1">
      <alignment vertical="center" wrapText="1"/>
      <protection/>
    </xf>
    <xf numFmtId="0" fontId="7" fillId="57" borderId="24" xfId="94" applyFont="1" applyFill="1" applyBorder="1" applyAlignment="1" applyProtection="1">
      <alignment vertical="center" wrapText="1"/>
      <protection/>
    </xf>
    <xf numFmtId="0" fontId="8" fillId="57" borderId="22" xfId="94" applyFont="1" applyFill="1" applyBorder="1" applyAlignment="1" applyProtection="1">
      <alignment vertical="center"/>
      <protection/>
    </xf>
    <xf numFmtId="0" fontId="8" fillId="57" borderId="23" xfId="94" applyFont="1" applyFill="1" applyBorder="1" applyAlignment="1" applyProtection="1">
      <alignment vertical="center"/>
      <protection/>
    </xf>
    <xf numFmtId="0" fontId="8" fillId="57" borderId="24" xfId="94" applyFont="1" applyFill="1" applyBorder="1" applyAlignment="1" applyProtection="1">
      <alignment vertical="center"/>
      <protection/>
    </xf>
    <xf numFmtId="2" fontId="8" fillId="57" borderId="23" xfId="94" applyNumberFormat="1" applyFont="1" applyFill="1" applyBorder="1" applyAlignment="1" applyProtection="1">
      <alignment horizontal="left" vertical="center" wrapText="1"/>
      <protection/>
    </xf>
    <xf numFmtId="0" fontId="8" fillId="0" borderId="28" xfId="119" applyNumberFormat="1" applyFont="1" applyFill="1" applyBorder="1" applyAlignment="1">
      <alignment horizontal="left" vertical="center"/>
    </xf>
    <xf numFmtId="0" fontId="8" fillId="0" borderId="29" xfId="119" applyNumberFormat="1" applyFont="1" applyFill="1" applyBorder="1" applyAlignment="1">
      <alignment vertical="center"/>
    </xf>
    <xf numFmtId="0" fontId="7" fillId="0" borderId="30" xfId="94" applyFont="1" applyBorder="1">
      <alignment/>
      <protection/>
    </xf>
    <xf numFmtId="0" fontId="11" fillId="56" borderId="27" xfId="119" applyNumberFormat="1" applyFont="1" applyFill="1" applyBorder="1" applyAlignment="1">
      <alignment horizontal="left" vertical="center"/>
    </xf>
    <xf numFmtId="166" fontId="7" fillId="0" borderId="27" xfId="81" applyFont="1" applyBorder="1" applyAlignment="1">
      <alignment horizontal="right" vertical="center"/>
    </xf>
    <xf numFmtId="166" fontId="7" fillId="0" borderId="27" xfId="81" applyFont="1" applyBorder="1" applyAlignment="1">
      <alignment horizontal="right"/>
    </xf>
    <xf numFmtId="166" fontId="8" fillId="0" borderId="31" xfId="81" applyFont="1" applyBorder="1" applyAlignment="1">
      <alignment horizontal="right" vertical="center"/>
    </xf>
    <xf numFmtId="0" fontId="11" fillId="0" borderId="27" xfId="119" applyNumberFormat="1" applyFont="1" applyFill="1" applyBorder="1" applyAlignment="1">
      <alignment horizontal="left" vertical="center"/>
    </xf>
    <xf numFmtId="0" fontId="11" fillId="0" borderId="27" xfId="119" applyNumberFormat="1" applyFont="1" applyFill="1" applyBorder="1" applyAlignment="1">
      <alignment horizontal="left" vertical="center" wrapText="1"/>
    </xf>
    <xf numFmtId="0" fontId="8" fillId="0" borderId="27" xfId="94" applyFont="1" applyBorder="1" applyAlignment="1">
      <alignment horizontal="right" vertical="center"/>
      <protection/>
    </xf>
    <xf numFmtId="166" fontId="8" fillId="55" borderId="31" xfId="81" applyFont="1" applyFill="1" applyBorder="1" applyAlignment="1">
      <alignment horizontal="right" vertical="center"/>
    </xf>
    <xf numFmtId="0" fontId="7" fillId="0" borderId="30" xfId="94" applyFont="1" applyBorder="1" applyAlignment="1">
      <alignment vertical="center"/>
      <protection/>
    </xf>
    <xf numFmtId="167" fontId="59" fillId="0" borderId="27" xfId="119" applyNumberFormat="1" applyFont="1" applyBorder="1" applyAlignment="1">
      <alignment horizontal="center" vertical="center" wrapText="1"/>
    </xf>
    <xf numFmtId="167" fontId="59" fillId="0" borderId="27" xfId="119" applyNumberFormat="1" applyFont="1" applyBorder="1" applyAlignment="1">
      <alignment vertical="center"/>
    </xf>
    <xf numFmtId="167" fontId="8" fillId="0" borderId="27" xfId="119" applyNumberFormat="1" applyFont="1" applyFill="1" applyBorder="1" applyAlignment="1">
      <alignment vertical="center"/>
    </xf>
    <xf numFmtId="167" fontId="7" fillId="0" borderId="27" xfId="119" applyNumberFormat="1" applyFont="1" applyFill="1" applyBorder="1" applyAlignment="1">
      <alignment vertical="center"/>
    </xf>
    <xf numFmtId="167" fontId="8" fillId="0" borderId="27" xfId="119" applyNumberFormat="1" applyFont="1" applyFill="1" applyBorder="1" applyAlignment="1">
      <alignment horizontal="right" vertical="center"/>
    </xf>
    <xf numFmtId="0" fontId="8" fillId="0" borderId="27" xfId="119" applyNumberFormat="1" applyFont="1" applyFill="1" applyBorder="1" applyAlignment="1">
      <alignment horizontal="center" vertical="center"/>
    </xf>
    <xf numFmtId="167" fontId="8" fillId="0" borderId="27" xfId="119" applyNumberFormat="1" applyFont="1" applyBorder="1" applyAlignment="1">
      <alignment horizontal="right" vertical="center"/>
    </xf>
    <xf numFmtId="43" fontId="8" fillId="55" borderId="31" xfId="81" applyNumberFormat="1" applyFont="1" applyFill="1" applyBorder="1" applyAlignment="1">
      <alignment vertical="center"/>
    </xf>
    <xf numFmtId="0" fontId="7" fillId="0" borderId="30" xfId="94" applyFont="1" applyBorder="1" applyAlignment="1">
      <alignment horizontal="center"/>
      <protection/>
    </xf>
    <xf numFmtId="0" fontId="11" fillId="56" borderId="26" xfId="119" applyNumberFormat="1" applyFont="1" applyFill="1" applyBorder="1" applyAlignment="1">
      <alignment horizontal="center" vertical="center"/>
    </xf>
    <xf numFmtId="0" fontId="11" fillId="56" borderId="26" xfId="119" applyNumberFormat="1" applyFont="1" applyFill="1" applyBorder="1" applyAlignment="1">
      <alignment horizontal="center" vertical="center" wrapText="1"/>
    </xf>
    <xf numFmtId="183" fontId="7" fillId="0" borderId="30" xfId="94" applyNumberFormat="1" applyFont="1" applyBorder="1" applyAlignment="1">
      <alignment horizontal="center" vertical="center"/>
      <protection/>
    </xf>
    <xf numFmtId="0" fontId="8" fillId="57" borderId="22" xfId="94" applyFont="1" applyFill="1" applyBorder="1" applyAlignment="1" applyProtection="1">
      <alignment horizontal="left" vertical="center"/>
      <protection/>
    </xf>
    <xf numFmtId="167" fontId="59" fillId="58" borderId="27" xfId="119" applyNumberFormat="1" applyFont="1" applyFill="1" applyBorder="1" applyAlignment="1">
      <alignment vertical="center"/>
    </xf>
    <xf numFmtId="166" fontId="8" fillId="55" borderId="31" xfId="81" applyFont="1" applyFill="1" applyBorder="1" applyAlignment="1">
      <alignment vertical="center"/>
    </xf>
    <xf numFmtId="0" fontId="11" fillId="56" borderId="32" xfId="119" applyNumberFormat="1" applyFont="1" applyFill="1" applyBorder="1" applyAlignment="1">
      <alignment horizontal="center" vertical="center"/>
    </xf>
    <xf numFmtId="0" fontId="11" fillId="56" borderId="32" xfId="119" applyNumberFormat="1" applyFont="1" applyFill="1" applyBorder="1" applyAlignment="1">
      <alignment horizontal="center" vertical="center" wrapText="1"/>
    </xf>
    <xf numFmtId="167" fontId="7" fillId="0" borderId="33" xfId="119" applyNumberFormat="1" applyFont="1" applyBorder="1" applyAlignment="1">
      <alignment vertical="center"/>
    </xf>
    <xf numFmtId="167" fontId="7" fillId="0" borderId="33" xfId="119" applyNumberFormat="1" applyFont="1" applyFill="1" applyBorder="1" applyAlignment="1">
      <alignment vertical="center"/>
    </xf>
    <xf numFmtId="10" fontId="9" fillId="0" borderId="33" xfId="119" applyNumberFormat="1" applyFont="1" applyBorder="1" applyAlignment="1">
      <alignment horizontal="center" vertical="center"/>
    </xf>
    <xf numFmtId="167" fontId="7" fillId="0" borderId="34" xfId="119" applyNumberFormat="1" applyFont="1" applyBorder="1" applyAlignment="1">
      <alignment horizontal="center" vertical="center"/>
    </xf>
    <xf numFmtId="167" fontId="7" fillId="0" borderId="34" xfId="119" applyNumberFormat="1" applyFont="1" applyFill="1" applyBorder="1" applyAlignment="1">
      <alignment horizontal="center" vertical="center"/>
    </xf>
    <xf numFmtId="0" fontId="8" fillId="57" borderId="23" xfId="94" applyFont="1" applyFill="1" applyBorder="1" applyAlignment="1" applyProtection="1">
      <alignment vertical="center" wrapText="1"/>
      <protection/>
    </xf>
    <xf numFmtId="0" fontId="8" fillId="57" borderId="24" xfId="94" applyFont="1" applyFill="1" applyBorder="1" applyAlignment="1" applyProtection="1">
      <alignment vertical="center" wrapText="1"/>
      <protection/>
    </xf>
    <xf numFmtId="2" fontId="8" fillId="57" borderId="23" xfId="94" applyNumberFormat="1" applyFont="1" applyFill="1" applyBorder="1" applyAlignment="1" applyProtection="1">
      <alignment vertical="center" wrapText="1"/>
      <protection/>
    </xf>
    <xf numFmtId="2" fontId="8" fillId="57" borderId="23" xfId="94" applyNumberFormat="1" applyFont="1" applyFill="1" applyBorder="1" applyAlignment="1" applyProtection="1">
      <alignment vertical="center"/>
      <protection/>
    </xf>
    <xf numFmtId="2" fontId="8" fillId="55" borderId="23" xfId="94" applyNumberFormat="1" applyFont="1" applyFill="1" applyBorder="1" applyAlignment="1" applyProtection="1">
      <alignment vertical="center" wrapText="1"/>
      <protection/>
    </xf>
    <xf numFmtId="0" fontId="1" fillId="54" borderId="35" xfId="0" applyFont="1" applyFill="1" applyBorder="1" applyAlignment="1">
      <alignment vertical="center"/>
    </xf>
    <xf numFmtId="2" fontId="0" fillId="0" borderId="36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60" fillId="0" borderId="0" xfId="105" applyFont="1" applyAlignment="1">
      <alignment/>
      <protection/>
    </xf>
    <xf numFmtId="0" fontId="60" fillId="0" borderId="0" xfId="105" applyFont="1" applyAlignment="1">
      <alignment horizontal="center"/>
      <protection/>
    </xf>
    <xf numFmtId="0" fontId="32" fillId="58" borderId="37" xfId="105" applyFont="1" applyFill="1" applyBorder="1" applyAlignment="1">
      <alignment horizontal="center"/>
      <protection/>
    </xf>
    <xf numFmtId="0" fontId="32" fillId="58" borderId="0" xfId="105" applyFont="1" applyFill="1" applyBorder="1" applyAlignment="1">
      <alignment horizontal="center"/>
      <protection/>
    </xf>
    <xf numFmtId="44" fontId="60" fillId="58" borderId="0" xfId="105" applyNumberFormat="1" applyFont="1" applyFill="1" applyAlignment="1">
      <alignment/>
      <protection/>
    </xf>
    <xf numFmtId="0" fontId="61" fillId="14" borderId="26" xfId="105" applyFont="1" applyFill="1" applyBorder="1" applyAlignment="1">
      <alignment horizontal="center" vertical="center"/>
      <protection/>
    </xf>
    <xf numFmtId="179" fontId="62" fillId="56" borderId="32" xfId="105" applyNumberFormat="1" applyFont="1" applyFill="1" applyBorder="1" applyAlignment="1">
      <alignment horizontal="center" vertical="center"/>
      <protection/>
    </xf>
    <xf numFmtId="179" fontId="62" fillId="0" borderId="32" xfId="105" applyNumberFormat="1" applyFont="1" applyFill="1" applyBorder="1" applyAlignment="1">
      <alignment horizontal="center" vertical="center"/>
      <protection/>
    </xf>
    <xf numFmtId="9" fontId="60" fillId="58" borderId="0" xfId="114" applyFont="1" applyFill="1" applyAlignment="1">
      <alignment/>
    </xf>
    <xf numFmtId="9" fontId="62" fillId="56" borderId="38" xfId="108" applyFont="1" applyFill="1" applyBorder="1" applyAlignment="1">
      <alignment horizontal="center" vertical="center"/>
    </xf>
    <xf numFmtId="179" fontId="62" fillId="0" borderId="38" xfId="105" applyNumberFormat="1" applyFont="1" applyFill="1" applyBorder="1" applyAlignment="1">
      <alignment horizontal="center" vertical="center"/>
      <protection/>
    </xf>
    <xf numFmtId="9" fontId="62" fillId="56" borderId="34" xfId="108" applyFont="1" applyFill="1" applyBorder="1" applyAlignment="1">
      <alignment horizontal="center" vertical="center"/>
    </xf>
    <xf numFmtId="179" fontId="62" fillId="0" borderId="34" xfId="105" applyNumberFormat="1" applyFont="1" applyFill="1" applyBorder="1" applyAlignment="1">
      <alignment horizontal="center" vertical="center"/>
      <protection/>
    </xf>
    <xf numFmtId="179" fontId="62" fillId="0" borderId="39" xfId="105" applyNumberFormat="1" applyFont="1" applyFill="1" applyBorder="1" applyAlignment="1">
      <alignment horizontal="center" vertical="center"/>
      <protection/>
    </xf>
    <xf numFmtId="179" fontId="62" fillId="0" borderId="40" xfId="105" applyNumberFormat="1" applyFont="1" applyFill="1" applyBorder="1" applyAlignment="1">
      <alignment horizontal="center" vertical="center"/>
      <protection/>
    </xf>
    <xf numFmtId="9" fontId="62" fillId="0" borderId="34" xfId="108" applyFont="1" applyFill="1" applyBorder="1" applyAlignment="1">
      <alignment horizontal="center" vertical="center"/>
    </xf>
    <xf numFmtId="44" fontId="60" fillId="58" borderId="0" xfId="90" applyFont="1" applyFill="1" applyAlignment="1">
      <alignment/>
    </xf>
    <xf numFmtId="9" fontId="62" fillId="0" borderId="40" xfId="108" applyFont="1" applyFill="1" applyBorder="1" applyAlignment="1">
      <alignment horizontal="center" vertical="center"/>
    </xf>
    <xf numFmtId="0" fontId="61" fillId="14" borderId="26" xfId="0" applyFont="1" applyFill="1" applyBorder="1" applyAlignment="1">
      <alignment vertical="center" wrapText="1"/>
    </xf>
    <xf numFmtId="0" fontId="60" fillId="58" borderId="0" xfId="105" applyFont="1" applyFill="1" applyAlignment="1">
      <alignment/>
      <protection/>
    </xf>
    <xf numFmtId="0" fontId="0" fillId="0" borderId="0" xfId="0" applyFont="1" applyAlignment="1">
      <alignment horizontal="center"/>
    </xf>
    <xf numFmtId="0" fontId="11" fillId="56" borderId="41" xfId="119" applyNumberFormat="1" applyFont="1" applyFill="1" applyBorder="1" applyAlignment="1">
      <alignment horizontal="center" vertical="center"/>
    </xf>
    <xf numFmtId="0" fontId="8" fillId="0" borderId="27" xfId="119" applyNumberFormat="1" applyFont="1" applyFill="1" applyBorder="1" applyAlignment="1">
      <alignment horizontal="left" vertical="center"/>
    </xf>
    <xf numFmtId="0" fontId="8" fillId="0" borderId="27" xfId="119" applyNumberFormat="1" applyFont="1" applyFill="1" applyBorder="1" applyAlignment="1">
      <alignment vertical="center"/>
    </xf>
    <xf numFmtId="0" fontId="7" fillId="0" borderId="27" xfId="94" applyFont="1" applyBorder="1" applyAlignment="1">
      <alignment/>
      <protection/>
    </xf>
    <xf numFmtId="0" fontId="7" fillId="0" borderId="27" xfId="94" applyFont="1" applyBorder="1">
      <alignment/>
      <protection/>
    </xf>
    <xf numFmtId="167" fontId="7" fillId="0" borderId="27" xfId="151" applyFont="1" applyBorder="1" applyAlignment="1">
      <alignment/>
    </xf>
    <xf numFmtId="0" fontId="7" fillId="0" borderId="31" xfId="94" applyFont="1" applyBorder="1">
      <alignment/>
      <protection/>
    </xf>
    <xf numFmtId="167" fontId="7" fillId="0" borderId="41" xfId="119" applyNumberFormat="1" applyFont="1" applyBorder="1" applyAlignment="1">
      <alignment vertical="center"/>
    </xf>
    <xf numFmtId="167" fontId="7" fillId="0" borderId="41" xfId="119" applyNumberFormat="1" applyFont="1" applyFill="1" applyBorder="1" applyAlignment="1">
      <alignment vertical="center"/>
    </xf>
    <xf numFmtId="10" fontId="9" fillId="0" borderId="41" xfId="119" applyNumberFormat="1" applyFont="1" applyBorder="1" applyAlignment="1">
      <alignment horizontal="center" vertical="center"/>
    </xf>
    <xf numFmtId="167" fontId="7" fillId="0" borderId="42" xfId="119" applyNumberFormat="1" applyFont="1" applyBorder="1" applyAlignment="1">
      <alignment horizontal="center" vertical="center"/>
    </xf>
    <xf numFmtId="167" fontId="7" fillId="0" borderId="42" xfId="119" applyNumberFormat="1" applyFont="1" applyFill="1" applyBorder="1" applyAlignment="1">
      <alignment horizontal="center" vertical="center"/>
    </xf>
    <xf numFmtId="166" fontId="8" fillId="0" borderId="27" xfId="81" applyFont="1" applyBorder="1" applyAlignment="1">
      <alignment horizontal="right" vertical="center"/>
    </xf>
    <xf numFmtId="166" fontId="7" fillId="0" borderId="27" xfId="81" applyFont="1" applyBorder="1" applyAlignment="1">
      <alignment horizontal="center" vertical="center"/>
    </xf>
    <xf numFmtId="166" fontId="7" fillId="0" borderId="27" xfId="81" applyFont="1" applyFill="1" applyBorder="1" applyAlignment="1">
      <alignment horizontal="right" vertical="center"/>
    </xf>
    <xf numFmtId="0" fontId="11" fillId="56" borderId="41" xfId="119" applyNumberFormat="1" applyFont="1" applyFill="1" applyBorder="1" applyAlignment="1">
      <alignment horizontal="center" vertical="center" wrapText="1"/>
    </xf>
    <xf numFmtId="0" fontId="63" fillId="14" borderId="26" xfId="105" applyFont="1" applyFill="1" applyBorder="1" applyAlignment="1">
      <alignment horizontal="center" vertical="center"/>
      <protection/>
    </xf>
    <xf numFmtId="167" fontId="8" fillId="0" borderId="27" xfId="119" applyNumberFormat="1" applyFont="1" applyBorder="1" applyAlignment="1">
      <alignment vertical="center"/>
    </xf>
    <xf numFmtId="166" fontId="8" fillId="55" borderId="31" xfId="81" applyNumberFormat="1" applyFont="1" applyFill="1" applyBorder="1" applyAlignment="1">
      <alignment horizontal="right" vertical="center"/>
    </xf>
    <xf numFmtId="193" fontId="7" fillId="0" borderId="27" xfId="81" applyNumberFormat="1" applyFont="1" applyBorder="1" applyAlignment="1">
      <alignment horizontal="center" vertical="center"/>
    </xf>
    <xf numFmtId="166" fontId="7" fillId="0" borderId="27" xfId="81" applyNumberFormat="1" applyFont="1" applyBorder="1" applyAlignment="1">
      <alignment horizontal="center" vertical="center"/>
    </xf>
    <xf numFmtId="193" fontId="8" fillId="0" borderId="31" xfId="81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8" fillId="57" borderId="22" xfId="94" applyNumberFormat="1" applyFont="1" applyFill="1" applyBorder="1" applyAlignment="1" applyProtection="1">
      <alignment vertical="center"/>
      <protection/>
    </xf>
    <xf numFmtId="4" fontId="8" fillId="57" borderId="23" xfId="94" applyNumberFormat="1" applyFont="1" applyFill="1" applyBorder="1" applyAlignment="1" applyProtection="1">
      <alignment vertical="center"/>
      <protection/>
    </xf>
    <xf numFmtId="4" fontId="8" fillId="57" borderId="23" xfId="94" applyNumberFormat="1" applyFont="1" applyFill="1" applyBorder="1" applyAlignment="1" applyProtection="1">
      <alignment horizontal="left" vertical="center" wrapText="1"/>
      <protection/>
    </xf>
    <xf numFmtId="4" fontId="8" fillId="55" borderId="23" xfId="94" applyNumberFormat="1" applyFont="1" applyFill="1" applyBorder="1" applyAlignment="1" applyProtection="1">
      <alignment horizontal="right" vertical="center" wrapText="1"/>
      <protection/>
    </xf>
    <xf numFmtId="4" fontId="11" fillId="56" borderId="26" xfId="119" applyNumberFormat="1" applyFont="1" applyFill="1" applyBorder="1" applyAlignment="1">
      <alignment horizontal="center" vertical="center"/>
    </xf>
    <xf numFmtId="4" fontId="11" fillId="56" borderId="26" xfId="119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7" fillId="0" borderId="30" xfId="94" applyNumberFormat="1" applyFont="1" applyFill="1" applyBorder="1" applyAlignment="1">
      <alignment/>
      <protection/>
    </xf>
    <xf numFmtId="4" fontId="8" fillId="0" borderId="28" xfId="119" applyNumberFormat="1" applyFont="1" applyFill="1" applyBorder="1" applyAlignment="1">
      <alignment horizontal="left" vertical="center"/>
    </xf>
    <xf numFmtId="4" fontId="9" fillId="0" borderId="27" xfId="81" applyNumberFormat="1" applyFont="1" applyFill="1" applyBorder="1" applyAlignment="1">
      <alignment horizontal="right" vertical="center"/>
    </xf>
    <xf numFmtId="4" fontId="0" fillId="0" borderId="27" xfId="81" applyNumberFormat="1" applyFont="1" applyFill="1" applyBorder="1" applyAlignment="1">
      <alignment/>
    </xf>
    <xf numFmtId="4" fontId="0" fillId="0" borderId="31" xfId="81" applyNumberFormat="1" applyFont="1" applyFill="1" applyBorder="1" applyAlignment="1">
      <alignment/>
    </xf>
    <xf numFmtId="4" fontId="8" fillId="0" borderId="29" xfId="119" applyNumberFormat="1" applyFont="1" applyFill="1" applyBorder="1" applyAlignment="1">
      <alignment vertical="center"/>
    </xf>
    <xf numFmtId="4" fontId="11" fillId="0" borderId="27" xfId="119" applyNumberFormat="1" applyFont="1" applyFill="1" applyBorder="1" applyAlignment="1">
      <alignment horizontal="left" vertical="center"/>
    </xf>
    <xf numFmtId="4" fontId="7" fillId="0" borderId="30" xfId="94" applyNumberFormat="1" applyFont="1" applyFill="1" applyBorder="1" applyAlignment="1">
      <alignment horizontal="center"/>
      <protection/>
    </xf>
    <xf numFmtId="4" fontId="11" fillId="0" borderId="27" xfId="119" applyNumberFormat="1" applyFont="1" applyFill="1" applyBorder="1" applyAlignment="1">
      <alignment horizontal="left" vertical="center" wrapText="1"/>
    </xf>
    <xf numFmtId="4" fontId="7" fillId="0" borderId="30" xfId="94" applyNumberFormat="1" applyFont="1" applyFill="1" applyBorder="1" applyAlignment="1">
      <alignment horizontal="center" vertical="center"/>
      <protection/>
    </xf>
    <xf numFmtId="4" fontId="8" fillId="0" borderId="27" xfId="109" applyNumberFormat="1" applyFont="1" applyFill="1" applyBorder="1" applyAlignment="1" applyProtection="1">
      <alignment horizontal="left" vertical="center"/>
      <protection/>
    </xf>
    <xf numFmtId="4" fontId="7" fillId="0" borderId="30" xfId="94" applyNumberFormat="1" applyFont="1" applyBorder="1" applyAlignment="1">
      <alignment/>
      <protection/>
    </xf>
    <xf numFmtId="4" fontId="7" fillId="0" borderId="0" xfId="94" applyNumberFormat="1" applyFont="1" applyFill="1" applyBorder="1" applyAlignment="1">
      <alignment/>
      <protection/>
    </xf>
    <xf numFmtId="4" fontId="11" fillId="56" borderId="27" xfId="119" applyNumberFormat="1" applyFont="1" applyFill="1" applyBorder="1" applyAlignment="1">
      <alignment horizontal="left" vertical="center"/>
    </xf>
    <xf numFmtId="4" fontId="9" fillId="56" borderId="27" xfId="81" applyNumberFormat="1" applyFont="1" applyFill="1" applyBorder="1" applyAlignment="1">
      <alignment horizontal="right" vertical="center"/>
    </xf>
    <xf numFmtId="4" fontId="0" fillId="56" borderId="27" xfId="81" applyNumberFormat="1" applyFont="1" applyFill="1" applyBorder="1" applyAlignment="1">
      <alignment/>
    </xf>
    <xf numFmtId="4" fontId="0" fillId="56" borderId="31" xfId="81" applyNumberFormat="1" applyFont="1" applyFill="1" applyBorder="1" applyAlignment="1">
      <alignment/>
    </xf>
    <xf numFmtId="4" fontId="8" fillId="56" borderId="27" xfId="109" applyNumberFormat="1" applyFont="1" applyFill="1" applyBorder="1" applyAlignment="1" applyProtection="1">
      <alignment horizontal="left" vertical="center"/>
      <protection/>
    </xf>
    <xf numFmtId="4" fontId="8" fillId="55" borderId="27" xfId="94" applyNumberFormat="1" applyFont="1" applyFill="1" applyBorder="1" applyAlignment="1">
      <alignment horizontal="right" vertical="center"/>
      <protection/>
    </xf>
    <xf numFmtId="4" fontId="11" fillId="55" borderId="27" xfId="81" applyNumberFormat="1" applyFont="1" applyFill="1" applyBorder="1" applyAlignment="1">
      <alignment horizontal="right" vertical="center"/>
    </xf>
    <xf numFmtId="4" fontId="11" fillId="55" borderId="31" xfId="81" applyNumberFormat="1" applyFont="1" applyFill="1" applyBorder="1" applyAlignment="1">
      <alignment horizontal="right" vertical="center"/>
    </xf>
    <xf numFmtId="4" fontId="8" fillId="0" borderId="0" xfId="119" applyNumberFormat="1" applyFont="1" applyFill="1" applyBorder="1" applyAlignment="1">
      <alignment vertical="center"/>
    </xf>
    <xf numFmtId="3" fontId="8" fillId="0" borderId="30" xfId="94" applyNumberFormat="1" applyFont="1" applyFill="1" applyBorder="1" applyAlignment="1">
      <alignment horizontal="center"/>
      <protection/>
    </xf>
    <xf numFmtId="4" fontId="0" fillId="56" borderId="27" xfId="81" applyNumberFormat="1" applyFont="1" applyFill="1" applyBorder="1" applyAlignment="1">
      <alignment/>
    </xf>
    <xf numFmtId="4" fontId="0" fillId="56" borderId="31" xfId="81" applyNumberFormat="1" applyFont="1" applyFill="1" applyBorder="1" applyAlignment="1">
      <alignment/>
    </xf>
    <xf numFmtId="183" fontId="7" fillId="0" borderId="30" xfId="94" applyNumberFormat="1" applyFont="1" applyFill="1" applyBorder="1" applyAlignment="1">
      <alignment horizontal="center" vertical="center"/>
      <protection/>
    </xf>
    <xf numFmtId="9" fontId="62" fillId="0" borderId="38" xfId="108" applyFont="1" applyFill="1" applyBorder="1" applyAlignment="1">
      <alignment horizontal="center" vertical="center"/>
    </xf>
    <xf numFmtId="0" fontId="8" fillId="57" borderId="22" xfId="94" applyFont="1" applyFill="1" applyBorder="1" applyAlignment="1" applyProtection="1">
      <alignment horizontal="left" vertical="center" wrapText="1"/>
      <protection/>
    </xf>
    <xf numFmtId="0" fontId="8" fillId="57" borderId="23" xfId="94" applyFont="1" applyFill="1" applyBorder="1" applyAlignment="1" applyProtection="1">
      <alignment horizontal="left" vertical="center" wrapText="1"/>
      <protection/>
    </xf>
    <xf numFmtId="0" fontId="8" fillId="57" borderId="22" xfId="94" applyFont="1" applyFill="1" applyBorder="1" applyAlignment="1" applyProtection="1">
      <alignment horizontal="center" vertical="center"/>
      <protection/>
    </xf>
    <xf numFmtId="0" fontId="8" fillId="57" borderId="23" xfId="94" applyFont="1" applyFill="1" applyBorder="1" applyAlignment="1" applyProtection="1">
      <alignment horizontal="center" vertical="center"/>
      <protection/>
    </xf>
    <xf numFmtId="0" fontId="8" fillId="57" borderId="24" xfId="94" applyFont="1" applyFill="1" applyBorder="1" applyAlignment="1" applyProtection="1">
      <alignment horizontal="center" vertical="center"/>
      <protection/>
    </xf>
    <xf numFmtId="167" fontId="7" fillId="0" borderId="41" xfId="119" applyNumberFormat="1" applyFont="1" applyBorder="1" applyAlignment="1">
      <alignment horizontal="center" vertical="center" wrapText="1"/>
    </xf>
    <xf numFmtId="167" fontId="7" fillId="0" borderId="42" xfId="119" applyNumberFormat="1" applyFont="1" applyBorder="1" applyAlignment="1">
      <alignment horizontal="center" vertical="center" wrapText="1"/>
    </xf>
    <xf numFmtId="0" fontId="8" fillId="57" borderId="43" xfId="94" applyFont="1" applyFill="1" applyBorder="1" applyAlignment="1" applyProtection="1">
      <alignment horizontal="center" vertical="center" wrapText="1"/>
      <protection/>
    </xf>
    <xf numFmtId="0" fontId="8" fillId="57" borderId="44" xfId="94" applyFont="1" applyFill="1" applyBorder="1" applyAlignment="1" applyProtection="1">
      <alignment horizontal="center" vertical="center" wrapText="1"/>
      <protection/>
    </xf>
    <xf numFmtId="0" fontId="11" fillId="56" borderId="41" xfId="119" applyNumberFormat="1" applyFont="1" applyFill="1" applyBorder="1" applyAlignment="1">
      <alignment horizontal="center" vertical="center"/>
    </xf>
    <xf numFmtId="0" fontId="11" fillId="56" borderId="38" xfId="119" applyNumberFormat="1" applyFont="1" applyFill="1" applyBorder="1" applyAlignment="1">
      <alignment horizontal="center" vertical="center"/>
    </xf>
    <xf numFmtId="0" fontId="11" fillId="56" borderId="42" xfId="119" applyNumberFormat="1" applyFont="1" applyFill="1" applyBorder="1" applyAlignment="1">
      <alignment horizontal="center" vertical="center"/>
    </xf>
    <xf numFmtId="0" fontId="11" fillId="56" borderId="41" xfId="119" applyNumberFormat="1" applyFont="1" applyFill="1" applyBorder="1" applyAlignment="1">
      <alignment horizontal="center" vertical="center" wrapText="1"/>
    </xf>
    <xf numFmtId="0" fontId="11" fillId="56" borderId="38" xfId="119" applyNumberFormat="1" applyFont="1" applyFill="1" applyBorder="1" applyAlignment="1">
      <alignment horizontal="center" vertical="center" wrapText="1"/>
    </xf>
    <xf numFmtId="0" fontId="11" fillId="56" borderId="42" xfId="119" applyNumberFormat="1" applyFont="1" applyFill="1" applyBorder="1" applyAlignment="1">
      <alignment horizontal="center" vertical="center" wrapText="1"/>
    </xf>
    <xf numFmtId="167" fontId="7" fillId="0" borderId="33" xfId="119" applyNumberFormat="1" applyFont="1" applyBorder="1" applyAlignment="1">
      <alignment horizontal="center" vertical="center" wrapText="1"/>
    </xf>
    <xf numFmtId="167" fontId="7" fillId="0" borderId="34" xfId="119" applyNumberFormat="1" applyFont="1" applyBorder="1" applyAlignment="1">
      <alignment horizontal="center" vertical="center" wrapText="1"/>
    </xf>
    <xf numFmtId="0" fontId="8" fillId="57" borderId="30" xfId="94" applyFont="1" applyFill="1" applyBorder="1" applyAlignment="1" applyProtection="1">
      <alignment horizontal="center" vertical="center"/>
      <protection/>
    </xf>
    <xf numFmtId="0" fontId="8" fillId="57" borderId="27" xfId="94" applyFont="1" applyFill="1" applyBorder="1" applyAlignment="1" applyProtection="1">
      <alignment horizontal="center" vertical="center"/>
      <protection/>
    </xf>
    <xf numFmtId="0" fontId="8" fillId="57" borderId="31" xfId="94" applyFont="1" applyFill="1" applyBorder="1" applyAlignment="1" applyProtection="1">
      <alignment horizontal="center" vertical="center"/>
      <protection/>
    </xf>
    <xf numFmtId="0" fontId="8" fillId="57" borderId="30" xfId="94" applyFont="1" applyFill="1" applyBorder="1" applyAlignment="1" applyProtection="1">
      <alignment horizontal="left" vertical="center" wrapText="1"/>
      <protection/>
    </xf>
    <xf numFmtId="0" fontId="8" fillId="57" borderId="27" xfId="94" applyFont="1" applyFill="1" applyBorder="1" applyAlignment="1" applyProtection="1">
      <alignment horizontal="left" vertical="center" wrapText="1"/>
      <protection/>
    </xf>
    <xf numFmtId="0" fontId="8" fillId="57" borderId="45" xfId="94" applyFont="1" applyFill="1" applyBorder="1" applyAlignment="1" applyProtection="1">
      <alignment horizontal="left" vertical="center" wrapText="1"/>
      <protection/>
    </xf>
    <xf numFmtId="0" fontId="8" fillId="57" borderId="30" xfId="94" applyFont="1" applyFill="1" applyBorder="1" applyAlignment="1" applyProtection="1">
      <alignment horizontal="center" vertical="center" wrapText="1"/>
      <protection/>
    </xf>
    <xf numFmtId="0" fontId="8" fillId="57" borderId="31" xfId="94" applyFont="1" applyFill="1" applyBorder="1" applyAlignment="1" applyProtection="1">
      <alignment horizontal="center" vertical="center" wrapText="1"/>
      <protection/>
    </xf>
    <xf numFmtId="4" fontId="8" fillId="57" borderId="22" xfId="94" applyNumberFormat="1" applyFont="1" applyFill="1" applyBorder="1" applyAlignment="1" applyProtection="1">
      <alignment horizontal="center" vertical="center"/>
      <protection/>
    </xf>
    <xf numFmtId="4" fontId="8" fillId="57" borderId="23" xfId="94" applyNumberFormat="1" applyFont="1" applyFill="1" applyBorder="1" applyAlignment="1" applyProtection="1">
      <alignment horizontal="center" vertical="center"/>
      <protection/>
    </xf>
    <xf numFmtId="4" fontId="8" fillId="57" borderId="24" xfId="94" applyNumberFormat="1" applyFont="1" applyFill="1" applyBorder="1" applyAlignment="1" applyProtection="1">
      <alignment horizontal="center" vertical="center"/>
      <protection/>
    </xf>
    <xf numFmtId="4" fontId="8" fillId="57" borderId="41" xfId="94" applyNumberFormat="1" applyFont="1" applyFill="1" applyBorder="1" applyAlignment="1" applyProtection="1">
      <alignment horizontal="center" vertical="center" wrapText="1"/>
      <protection/>
    </xf>
    <xf numFmtId="4" fontId="8" fillId="57" borderId="38" xfId="94" applyNumberFormat="1" applyFont="1" applyFill="1" applyBorder="1" applyAlignment="1" applyProtection="1">
      <alignment horizontal="center" vertical="center" wrapText="1"/>
      <protection/>
    </xf>
    <xf numFmtId="4" fontId="8" fillId="57" borderId="22" xfId="94" applyNumberFormat="1" applyFont="1" applyFill="1" applyBorder="1" applyAlignment="1" applyProtection="1">
      <alignment horizontal="left" vertical="center" wrapText="1"/>
      <protection/>
    </xf>
    <xf numFmtId="4" fontId="8" fillId="57" borderId="23" xfId="94" applyNumberFormat="1" applyFont="1" applyFill="1" applyBorder="1" applyAlignment="1" applyProtection="1">
      <alignment horizontal="left" vertical="center" wrapText="1"/>
      <protection/>
    </xf>
    <xf numFmtId="179" fontId="61" fillId="0" borderId="30" xfId="105" applyNumberFormat="1" applyFont="1" applyBorder="1" applyAlignment="1">
      <alignment horizontal="center" vertical="center"/>
      <protection/>
    </xf>
    <xf numFmtId="179" fontId="61" fillId="0" borderId="31" xfId="105" applyNumberFormat="1" applyFont="1" applyBorder="1" applyAlignment="1">
      <alignment horizontal="center" vertical="center"/>
      <protection/>
    </xf>
    <xf numFmtId="10" fontId="61" fillId="0" borderId="30" xfId="114" applyNumberFormat="1" applyFont="1" applyBorder="1" applyAlignment="1">
      <alignment horizontal="center" vertical="center"/>
    </xf>
    <xf numFmtId="10" fontId="61" fillId="0" borderId="31" xfId="114" applyNumberFormat="1" applyFont="1" applyBorder="1" applyAlignment="1">
      <alignment horizontal="center" vertical="center"/>
    </xf>
    <xf numFmtId="10" fontId="3" fillId="0" borderId="46" xfId="114" applyNumberFormat="1" applyFont="1" applyBorder="1" applyAlignment="1">
      <alignment horizontal="center" vertical="center"/>
    </xf>
    <xf numFmtId="10" fontId="3" fillId="0" borderId="45" xfId="114" applyNumberFormat="1" applyFont="1" applyBorder="1" applyAlignment="1">
      <alignment horizontal="center" vertical="center"/>
    </xf>
    <xf numFmtId="10" fontId="3" fillId="0" borderId="30" xfId="114" applyNumberFormat="1" applyFont="1" applyBorder="1" applyAlignment="1">
      <alignment horizontal="center" vertical="center"/>
    </xf>
    <xf numFmtId="10" fontId="3" fillId="0" borderId="31" xfId="114" applyNumberFormat="1" applyFont="1" applyBorder="1" applyAlignment="1">
      <alignment horizontal="center" vertical="center"/>
    </xf>
    <xf numFmtId="179" fontId="61" fillId="0" borderId="46" xfId="105" applyNumberFormat="1" applyFont="1" applyBorder="1" applyAlignment="1">
      <alignment horizontal="center" vertical="center"/>
      <protection/>
    </xf>
    <xf numFmtId="179" fontId="61" fillId="0" borderId="45" xfId="105" applyNumberFormat="1" applyFont="1" applyBorder="1" applyAlignment="1">
      <alignment horizontal="center" vertical="center"/>
      <protection/>
    </xf>
    <xf numFmtId="10" fontId="61" fillId="0" borderId="46" xfId="114" applyNumberFormat="1" applyFont="1" applyBorder="1" applyAlignment="1">
      <alignment horizontal="center" vertical="center"/>
    </xf>
    <xf numFmtId="10" fontId="61" fillId="0" borderId="45" xfId="114" applyNumberFormat="1" applyFont="1" applyBorder="1" applyAlignment="1">
      <alignment horizontal="center" vertical="center"/>
    </xf>
    <xf numFmtId="179" fontId="64" fillId="56" borderId="41" xfId="105" applyNumberFormat="1" applyFont="1" applyFill="1" applyBorder="1" applyAlignment="1">
      <alignment horizontal="center" vertical="center"/>
      <protection/>
    </xf>
    <xf numFmtId="179" fontId="64" fillId="56" borderId="42" xfId="105" applyNumberFormat="1" applyFont="1" applyFill="1" applyBorder="1" applyAlignment="1">
      <alignment horizontal="center" vertical="center"/>
      <protection/>
    </xf>
    <xf numFmtId="172" fontId="64" fillId="56" borderId="47" xfId="114" applyNumberFormat="1" applyFont="1" applyFill="1" applyBorder="1" applyAlignment="1">
      <alignment horizontal="center" vertical="center"/>
    </xf>
    <xf numFmtId="179" fontId="64" fillId="56" borderId="48" xfId="105" applyNumberFormat="1" applyFont="1" applyFill="1" applyBorder="1" applyAlignment="1">
      <alignment horizontal="center" vertical="center"/>
      <protection/>
    </xf>
    <xf numFmtId="172" fontId="64" fillId="56" borderId="49" xfId="114" applyNumberFormat="1" applyFont="1" applyFill="1" applyBorder="1" applyAlignment="1">
      <alignment horizontal="center" vertical="center"/>
    </xf>
    <xf numFmtId="172" fontId="64" fillId="56" borderId="50" xfId="114" applyNumberFormat="1" applyFont="1" applyFill="1" applyBorder="1" applyAlignment="1">
      <alignment horizontal="center" vertical="center"/>
    </xf>
    <xf numFmtId="179" fontId="64" fillId="56" borderId="51" xfId="105" applyNumberFormat="1" applyFont="1" applyFill="1" applyBorder="1" applyAlignment="1">
      <alignment horizontal="center" vertical="center"/>
      <protection/>
    </xf>
    <xf numFmtId="179" fontId="64" fillId="56" borderId="52" xfId="105" applyNumberFormat="1" applyFont="1" applyFill="1" applyBorder="1" applyAlignment="1">
      <alignment horizontal="center" vertical="center"/>
      <protection/>
    </xf>
    <xf numFmtId="180" fontId="64" fillId="14" borderId="38" xfId="114" applyNumberFormat="1" applyFont="1" applyFill="1" applyBorder="1" applyAlignment="1">
      <alignment horizontal="center" vertical="center"/>
    </xf>
    <xf numFmtId="180" fontId="64" fillId="14" borderId="42" xfId="114" applyNumberFormat="1" applyFont="1" applyFill="1" applyBorder="1" applyAlignment="1">
      <alignment horizontal="center" vertical="center"/>
    </xf>
    <xf numFmtId="179" fontId="64" fillId="14" borderId="38" xfId="105" applyNumberFormat="1" applyFont="1" applyFill="1" applyBorder="1" applyAlignment="1">
      <alignment horizontal="center" vertical="center"/>
      <protection/>
    </xf>
    <xf numFmtId="179" fontId="64" fillId="14" borderId="42" xfId="105" applyNumberFormat="1" applyFont="1" applyFill="1" applyBorder="1" applyAlignment="1">
      <alignment horizontal="center" vertical="center"/>
      <protection/>
    </xf>
    <xf numFmtId="172" fontId="64" fillId="56" borderId="41" xfId="114" applyNumberFormat="1" applyFont="1" applyFill="1" applyBorder="1" applyAlignment="1">
      <alignment horizontal="center" vertical="center"/>
    </xf>
    <xf numFmtId="172" fontId="64" fillId="56" borderId="42" xfId="114" applyNumberFormat="1" applyFont="1" applyFill="1" applyBorder="1" applyAlignment="1">
      <alignment horizontal="center" vertical="center"/>
    </xf>
    <xf numFmtId="10" fontId="61" fillId="0" borderId="38" xfId="105" applyNumberFormat="1" applyFont="1" applyFill="1" applyBorder="1" applyAlignment="1">
      <alignment vertical="center"/>
      <protection/>
    </xf>
    <xf numFmtId="10" fontId="61" fillId="0" borderId="41" xfId="105" applyNumberFormat="1" applyFont="1" applyFill="1" applyBorder="1" applyAlignment="1">
      <alignment vertical="center"/>
      <protection/>
    </xf>
    <xf numFmtId="0" fontId="61" fillId="0" borderId="42" xfId="105" applyFont="1" applyFill="1" applyBorder="1" applyAlignment="1">
      <alignment vertical="center"/>
      <protection/>
    </xf>
    <xf numFmtId="0" fontId="61" fillId="0" borderId="41" xfId="105" applyFont="1" applyFill="1" applyBorder="1" applyAlignment="1">
      <alignment vertical="center"/>
      <protection/>
    </xf>
    <xf numFmtId="0" fontId="61" fillId="0" borderId="38" xfId="105" applyFont="1" applyFill="1" applyBorder="1" applyAlignment="1">
      <alignment vertical="center"/>
      <protection/>
    </xf>
    <xf numFmtId="10" fontId="61" fillId="0" borderId="42" xfId="105" applyNumberFormat="1" applyFont="1" applyFill="1" applyBorder="1" applyAlignment="1">
      <alignment vertical="center"/>
      <protection/>
    </xf>
    <xf numFmtId="0" fontId="63" fillId="0" borderId="53" xfId="105" applyFont="1" applyFill="1" applyBorder="1" applyAlignment="1">
      <alignment horizontal="center" vertical="center" textRotation="90"/>
      <protection/>
    </xf>
    <xf numFmtId="0" fontId="63" fillId="0" borderId="44" xfId="105" applyFont="1" applyFill="1" applyBorder="1" applyAlignment="1">
      <alignment horizontal="center" vertical="center" textRotation="90"/>
      <protection/>
    </xf>
    <xf numFmtId="0" fontId="63" fillId="0" borderId="54" xfId="105" applyFont="1" applyFill="1" applyBorder="1" applyAlignment="1">
      <alignment horizontal="center" vertical="center" textRotation="90"/>
      <protection/>
    </xf>
    <xf numFmtId="0" fontId="32" fillId="58" borderId="0" xfId="105" applyFont="1" applyFill="1" applyBorder="1" applyAlignment="1">
      <alignment horizontal="center"/>
      <protection/>
    </xf>
    <xf numFmtId="179" fontId="61" fillId="14" borderId="41" xfId="105" applyNumberFormat="1" applyFont="1" applyFill="1" applyBorder="1" applyAlignment="1">
      <alignment horizontal="center" vertical="center" wrapText="1"/>
      <protection/>
    </xf>
    <xf numFmtId="179" fontId="61" fillId="14" borderId="42" xfId="105" applyNumberFormat="1" applyFont="1" applyFill="1" applyBorder="1" applyAlignment="1">
      <alignment horizontal="center" vertical="center" wrapText="1"/>
      <protection/>
    </xf>
    <xf numFmtId="179" fontId="61" fillId="14" borderId="53" xfId="105" applyNumberFormat="1" applyFont="1" applyFill="1" applyBorder="1" applyAlignment="1">
      <alignment horizontal="center" vertical="center"/>
      <protection/>
    </xf>
    <xf numFmtId="179" fontId="61" fillId="14" borderId="54" xfId="105" applyNumberFormat="1" applyFont="1" applyFill="1" applyBorder="1" applyAlignment="1">
      <alignment horizontal="center" vertical="center"/>
      <protection/>
    </xf>
    <xf numFmtId="10" fontId="61" fillId="0" borderId="41" xfId="105" applyNumberFormat="1" applyFont="1" applyFill="1" applyBorder="1" applyAlignment="1">
      <alignment horizontal="left" vertical="center"/>
      <protection/>
    </xf>
    <xf numFmtId="0" fontId="61" fillId="0" borderId="42" xfId="105" applyFont="1" applyFill="1" applyBorder="1" applyAlignment="1">
      <alignment horizontal="left" vertical="center"/>
      <protection/>
    </xf>
    <xf numFmtId="0" fontId="61" fillId="0" borderId="41" xfId="105" applyFont="1" applyFill="1" applyBorder="1" applyAlignment="1">
      <alignment horizontal="left" vertical="center"/>
      <protection/>
    </xf>
    <xf numFmtId="0" fontId="1" fillId="54" borderId="55" xfId="0" applyFont="1" applyFill="1" applyBorder="1" applyAlignment="1">
      <alignment horizontal="left" vertical="center" wrapText="1"/>
    </xf>
    <xf numFmtId="0" fontId="1" fillId="54" borderId="56" xfId="0" applyFont="1" applyFill="1" applyBorder="1" applyAlignment="1">
      <alignment horizontal="left" vertical="center" wrapText="1"/>
    </xf>
    <xf numFmtId="0" fontId="1" fillId="54" borderId="57" xfId="0" applyFont="1" applyFill="1" applyBorder="1" applyAlignment="1">
      <alignment horizontal="left" vertical="center" wrapText="1"/>
    </xf>
    <xf numFmtId="0" fontId="2" fillId="54" borderId="22" xfId="0" applyFont="1" applyFill="1" applyBorder="1" applyAlignment="1">
      <alignment horizontal="center" vertical="center"/>
    </xf>
    <xf numFmtId="0" fontId="2" fillId="54" borderId="23" xfId="0" applyFont="1" applyFill="1" applyBorder="1" applyAlignment="1">
      <alignment horizontal="center" vertical="center"/>
    </xf>
    <xf numFmtId="0" fontId="2" fillId="54" borderId="24" xfId="0" applyFont="1" applyFill="1" applyBorder="1" applyAlignment="1">
      <alignment horizontal="center" vertical="center"/>
    </xf>
    <xf numFmtId="0" fontId="1" fillId="54" borderId="58" xfId="0" applyFont="1" applyFill="1" applyBorder="1" applyAlignment="1">
      <alignment horizontal="left" vertical="center"/>
    </xf>
    <xf numFmtId="0" fontId="1" fillId="54" borderId="59" xfId="0" applyFont="1" applyFill="1" applyBorder="1" applyAlignment="1">
      <alignment horizontal="left" vertical="center"/>
    </xf>
    <xf numFmtId="0" fontId="1" fillId="54" borderId="60" xfId="0" applyFont="1" applyFill="1" applyBorder="1" applyAlignment="1">
      <alignment horizontal="left" vertical="center"/>
    </xf>
    <xf numFmtId="0" fontId="1" fillId="54" borderId="41" xfId="0" applyFont="1" applyFill="1" applyBorder="1" applyAlignment="1">
      <alignment horizontal="center" vertical="center" wrapText="1"/>
    </xf>
    <xf numFmtId="0" fontId="1" fillId="54" borderId="38" xfId="0" applyFont="1" applyFill="1" applyBorder="1" applyAlignment="1">
      <alignment horizontal="center" vertical="center" wrapText="1"/>
    </xf>
    <xf numFmtId="0" fontId="1" fillId="54" borderId="42" xfId="0" applyFont="1" applyFill="1" applyBorder="1" applyAlignment="1">
      <alignment horizontal="center" vertical="center" wrapText="1"/>
    </xf>
    <xf numFmtId="0" fontId="2" fillId="54" borderId="61" xfId="0" applyFont="1" applyFill="1" applyBorder="1" applyAlignment="1">
      <alignment horizontal="center" vertical="center"/>
    </xf>
    <xf numFmtId="0" fontId="2" fillId="54" borderId="62" xfId="0" applyFont="1" applyFill="1" applyBorder="1" applyAlignment="1">
      <alignment horizontal="center" vertical="center"/>
    </xf>
    <xf numFmtId="0" fontId="2" fillId="54" borderId="63" xfId="0" applyFont="1" applyFill="1" applyBorder="1" applyAlignment="1">
      <alignment horizontal="center" vertical="center"/>
    </xf>
    <xf numFmtId="0" fontId="8" fillId="57" borderId="64" xfId="94" applyFont="1" applyFill="1" applyBorder="1" applyAlignment="1" applyProtection="1">
      <alignment horizontal="center" vertical="center" wrapText="1"/>
      <protection/>
    </xf>
    <xf numFmtId="0" fontId="8" fillId="57" borderId="53" xfId="94" applyFont="1" applyFill="1" applyBorder="1" applyAlignment="1" applyProtection="1">
      <alignment horizontal="center" vertical="center" wrapText="1"/>
      <protection/>
    </xf>
    <xf numFmtId="0" fontId="8" fillId="57" borderId="65" xfId="94" applyFont="1" applyFill="1" applyBorder="1" applyAlignment="1" applyProtection="1">
      <alignment horizontal="center" vertical="center" wrapText="1"/>
      <protection/>
    </xf>
    <xf numFmtId="0" fontId="8" fillId="57" borderId="54" xfId="94" applyFont="1" applyFill="1" applyBorder="1" applyAlignment="1" applyProtection="1">
      <alignment horizontal="center" vertical="center" wrapText="1"/>
      <protection/>
    </xf>
  </cellXfs>
  <cellStyles count="152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abeçalho 1" xfId="53"/>
    <cellStyle name="Cabeçalho 2" xfId="54"/>
    <cellStyle name="Cálculo" xfId="55"/>
    <cellStyle name="Cálculo 2" xfId="56"/>
    <cellStyle name="Célula de Verificação" xfId="57"/>
    <cellStyle name="Célula de Verificação 2" xfId="58"/>
    <cellStyle name="Célula Vinculada" xfId="59"/>
    <cellStyle name="Célula Vinculada 2" xfId="60"/>
    <cellStyle name="Comma0" xfId="61"/>
    <cellStyle name="Data" xfId="62"/>
    <cellStyle name="Ênfase1" xfId="63"/>
    <cellStyle name="Ênfase1 2" xfId="64"/>
    <cellStyle name="Ênfase2" xfId="65"/>
    <cellStyle name="Ênfase2 2" xfId="66"/>
    <cellStyle name="Ênfase3" xfId="67"/>
    <cellStyle name="Ênfase3 2" xfId="68"/>
    <cellStyle name="Ênfase4" xfId="69"/>
    <cellStyle name="Ênfase4 2" xfId="70"/>
    <cellStyle name="Ênfase5" xfId="71"/>
    <cellStyle name="Ênfase5 2" xfId="72"/>
    <cellStyle name="Ênfase6" xfId="73"/>
    <cellStyle name="Ênfase6 2" xfId="74"/>
    <cellStyle name="Entrada" xfId="75"/>
    <cellStyle name="Entrada 2" xfId="76"/>
    <cellStyle name="Fixo" xfId="77"/>
    <cellStyle name="Hyperlink" xfId="78"/>
    <cellStyle name="Followed Hyperlink" xfId="79"/>
    <cellStyle name="Indefinido" xfId="80"/>
    <cellStyle name="Currency" xfId="81"/>
    <cellStyle name="Currency [0]" xfId="82"/>
    <cellStyle name="Moeda 2" xfId="83"/>
    <cellStyle name="Moeda 2 2" xfId="84"/>
    <cellStyle name="Moeda 2 3" xfId="85"/>
    <cellStyle name="Moeda 3" xfId="86"/>
    <cellStyle name="Moeda 3 2" xfId="87"/>
    <cellStyle name="Moeda 4" xfId="88"/>
    <cellStyle name="Moeda 5" xfId="89"/>
    <cellStyle name="Moeda 6" xfId="90"/>
    <cellStyle name="Moeda0" xfId="91"/>
    <cellStyle name="mpenho" xfId="92"/>
    <cellStyle name="Neutro" xfId="93"/>
    <cellStyle name="Normal 2" xfId="94"/>
    <cellStyle name="Normal 2 2" xfId="95"/>
    <cellStyle name="Normal 2 3" xfId="96"/>
    <cellStyle name="Normal 2 4" xfId="97"/>
    <cellStyle name="Normal 2 5" xfId="98"/>
    <cellStyle name="Normal 3" xfId="99"/>
    <cellStyle name="Normal 3 2" xfId="100"/>
    <cellStyle name="Normal 3 2 2" xfId="101"/>
    <cellStyle name="Normal 3 3" xfId="102"/>
    <cellStyle name="Normal 4" xfId="103"/>
    <cellStyle name="Normal 5" xfId="104"/>
    <cellStyle name="Normal 6" xfId="105"/>
    <cellStyle name="Nota" xfId="106"/>
    <cellStyle name="Nota 2" xfId="107"/>
    <cellStyle name="Percent" xfId="108"/>
    <cellStyle name="Porcentagem 2" xfId="109"/>
    <cellStyle name="Porcentagem 2 2" xfId="110"/>
    <cellStyle name="Porcentagem 2 3" xfId="111"/>
    <cellStyle name="Porcentagem 3" xfId="112"/>
    <cellStyle name="Porcentagem 4" xfId="113"/>
    <cellStyle name="Porcentagem 5" xfId="114"/>
    <cellStyle name="Ruim" xfId="115"/>
    <cellStyle name="Saída" xfId="116"/>
    <cellStyle name="Saída 2" xfId="117"/>
    <cellStyle name="Comma [0]" xfId="118"/>
    <cellStyle name="Separador de milhares 2" xfId="119"/>
    <cellStyle name="Separador de milhares 2 2" xfId="120"/>
    <cellStyle name="Separador de milhares 2 2 2" xfId="121"/>
    <cellStyle name="Separador de milhares 2 3" xfId="122"/>
    <cellStyle name="Separador de milhares 2 4" xfId="123"/>
    <cellStyle name="Separador de milhares 2 5" xfId="124"/>
    <cellStyle name="Separador de milhares 3" xfId="125"/>
    <cellStyle name="Separador de milhares 3 2" xfId="126"/>
    <cellStyle name="Separador de milhares 3 3" xfId="127"/>
    <cellStyle name="Separador de milhares 4" xfId="128"/>
    <cellStyle name="Separador de milhares 4 2" xfId="129"/>
    <cellStyle name="Separador de milhares 4 2 2" xfId="130"/>
    <cellStyle name="Separador de milhares 4 3" xfId="131"/>
    <cellStyle name="Separador de milhares 5" xfId="132"/>
    <cellStyle name="Texto de Aviso" xfId="133"/>
    <cellStyle name="Texto de Aviso 2" xfId="134"/>
    <cellStyle name="Texto Explicativo" xfId="135"/>
    <cellStyle name="Texto Explicativo 2" xfId="136"/>
    <cellStyle name="Título" xfId="137"/>
    <cellStyle name="Título 1" xfId="138"/>
    <cellStyle name="Título 1 1" xfId="139"/>
    <cellStyle name="Título 1 1 1" xfId="140"/>
    <cellStyle name="Título 1 1 1 1" xfId="141"/>
    <cellStyle name="Título 1 2" xfId="142"/>
    <cellStyle name="Título 2" xfId="143"/>
    <cellStyle name="Título 2 2" xfId="144"/>
    <cellStyle name="Título 3" xfId="145"/>
    <cellStyle name="Título 3 2" xfId="146"/>
    <cellStyle name="Título 4" xfId="147"/>
    <cellStyle name="Título 4 2" xfId="148"/>
    <cellStyle name="Total" xfId="149"/>
    <cellStyle name="Total 2" xfId="150"/>
    <cellStyle name="Comma" xfId="151"/>
    <cellStyle name="Vírgula 2" xfId="152"/>
    <cellStyle name="Vírgula 2 2" xfId="153"/>
    <cellStyle name="Vírgula 2 2 2" xfId="154"/>
    <cellStyle name="Vírgula 2 3" xfId="155"/>
    <cellStyle name="Vírgula 3" xfId="156"/>
    <cellStyle name="Vírgula 3 2" xfId="157"/>
    <cellStyle name="Vírgula 3 2 2" xfId="158"/>
    <cellStyle name="Vírgula 3 3" xfId="159"/>
    <cellStyle name="Vírgula 4" xfId="160"/>
    <cellStyle name="Vírgula 4 2" xfId="161"/>
    <cellStyle name="Vírgula 5" xfId="162"/>
    <cellStyle name="Vírgula 6" xfId="163"/>
    <cellStyle name="Vírgula 7" xfId="164"/>
    <cellStyle name="Vírgula0" xfId="165"/>
  </cellStyles>
  <dxfs count="36"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rgb="FFFFFFCC"/>
        </patternFill>
      </fill>
    </dxf>
    <dxf>
      <fill>
        <patternFill>
          <bgColor theme="3" tint="0.5999600291252136"/>
        </patternFill>
      </fill>
    </dxf>
    <dxf>
      <fill>
        <patternFill>
          <bgColor rgb="FFFFFFCC"/>
        </patternFill>
      </fill>
    </dxf>
    <dxf>
      <fill>
        <patternFill>
          <bgColor theme="3" tint="0.5999600291252136"/>
        </patternFill>
      </fill>
    </dxf>
    <dxf>
      <fill>
        <patternFill>
          <bgColor rgb="FFFFFFCC"/>
        </patternFill>
      </fill>
    </dxf>
    <dxf>
      <fill>
        <patternFill>
          <bgColor theme="3" tint="0.5999600291252136"/>
        </patternFill>
      </fill>
    </dxf>
    <dxf>
      <fill>
        <patternFill>
          <bgColor rgb="FFFFFFCC"/>
        </patternFill>
      </fill>
    </dxf>
    <dxf>
      <fill>
        <patternFill>
          <bgColor theme="3" tint="0.5999600291252136"/>
        </patternFill>
      </fill>
    </dxf>
    <dxf>
      <fill>
        <patternFill>
          <bgColor rgb="FFFFFFCC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3" tint="0.5999600291252136"/>
        </patternFill>
      </fill>
    </dxf>
    <dxf>
      <fill>
        <patternFill>
          <bgColor rgb="FFFFFFCC"/>
        </patternFill>
      </fill>
    </dxf>
    <dxf>
      <fill>
        <patternFill>
          <bgColor theme="3" tint="0.5999600291252136"/>
        </patternFill>
      </fill>
    </dxf>
    <dxf>
      <fill>
        <patternFill>
          <bgColor rgb="FFFFFFCC"/>
        </patternFill>
      </fill>
    </dxf>
    <dxf>
      <fill>
        <patternFill>
          <bgColor theme="3" tint="0.5999600291252136"/>
        </patternFill>
      </fill>
    </dxf>
    <dxf>
      <fill>
        <patternFill>
          <bgColor rgb="FFFFFFCC"/>
        </patternFill>
      </fill>
    </dxf>
    <dxf>
      <fill>
        <patternFill>
          <bgColor theme="3" tint="0.599960029125213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3" tint="0.5999600291252136"/>
        </patternFill>
      </fill>
    </dxf>
    <dxf/>
    <dxf>
      <fill>
        <patternFill>
          <bgColor theme="3" tint="0.5999600291252136"/>
        </patternFill>
      </fill>
    </dxf>
    <dxf>
      <fill>
        <patternFill>
          <bgColor rgb="FFFFFFCC"/>
        </patternFill>
      </fill>
    </dxf>
    <dxf>
      <fill>
        <patternFill>
          <bgColor theme="3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P40"/>
  <sheetViews>
    <sheetView showGridLines="0" view="pageBreakPreview" zoomScale="90" zoomScaleSheetLayoutView="90" zoomScalePageLayoutView="0" workbookViewId="0" topLeftCell="A1">
      <selection activeCell="A4" sqref="A4:B4"/>
    </sheetView>
  </sheetViews>
  <sheetFormatPr defaultColWidth="13.28125" defaultRowHeight="12.75"/>
  <cols>
    <col min="1" max="1" width="13.28125" style="30" customWidth="1"/>
    <col min="2" max="2" width="74.421875" style="35" bestFit="1" customWidth="1"/>
    <col min="3" max="3" width="16.8515625" style="30" customWidth="1"/>
    <col min="4" max="4" width="9.57421875" style="30" hidden="1" customWidth="1"/>
    <col min="5" max="5" width="15.28125" style="30" bestFit="1" customWidth="1"/>
    <col min="6" max="6" width="16.00390625" style="30" customWidth="1"/>
    <col min="7" max="7" width="15.00390625" style="30" bestFit="1" customWidth="1"/>
    <col min="8" max="8" width="13.7109375" style="30" hidden="1" customWidth="1"/>
    <col min="9" max="9" width="16.140625" style="30" bestFit="1" customWidth="1"/>
    <col min="10" max="10" width="15.421875" style="30" hidden="1" customWidth="1"/>
    <col min="11" max="11" width="17.28125" style="30" customWidth="1"/>
    <col min="12" max="12" width="16.140625" style="30" bestFit="1" customWidth="1"/>
    <col min="13" max="13" width="17.421875" style="30" bestFit="1" customWidth="1"/>
    <col min="14" max="14" width="17.28125" style="30" bestFit="1" customWidth="1"/>
    <col min="15" max="15" width="18.57421875" style="30" bestFit="1" customWidth="1"/>
    <col min="16" max="16" width="10.7109375" style="30" customWidth="1"/>
    <col min="17" max="16384" width="13.28125" style="30" customWidth="1"/>
  </cols>
  <sheetData>
    <row r="1" spans="1:15" ht="15.75" thickBot="1">
      <c r="A1" s="171" t="s">
        <v>39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3"/>
    </row>
    <row r="2" spans="1:15" ht="14.25" customHeight="1" thickBot="1">
      <c r="A2" s="73" t="str">
        <f>Cabecalho!B6</f>
        <v>Passagem A: Ligando o Campo da Pólvora à Ladeira da Montanha.</v>
      </c>
      <c r="B2" s="83"/>
      <c r="C2" s="83"/>
      <c r="E2" s="85">
        <f>Cabecalho!G8</f>
        <v>835</v>
      </c>
      <c r="F2" s="83" t="s">
        <v>74</v>
      </c>
      <c r="G2" s="83"/>
      <c r="H2" s="83"/>
      <c r="I2" s="83"/>
      <c r="J2" s="83"/>
      <c r="K2" s="83"/>
      <c r="L2" s="83"/>
      <c r="M2" s="84"/>
      <c r="N2" s="259" t="str">
        <f>Cabecalho!H6</f>
        <v>Mês base: Fev/2020</v>
      </c>
      <c r="O2" s="260"/>
    </row>
    <row r="3" spans="1:15" ht="15.75" thickBot="1">
      <c r="A3" s="45" t="str">
        <f>Cabecalho!B12</f>
        <v>Passagem B: Ligando o Terminal da Barroquinha à Estação da Lapa.</v>
      </c>
      <c r="B3" s="46"/>
      <c r="C3" s="46"/>
      <c r="E3" s="86">
        <f>Cabecalho!G14</f>
        <v>425</v>
      </c>
      <c r="F3" s="83" t="s">
        <v>74</v>
      </c>
      <c r="G3" s="46"/>
      <c r="H3" s="46"/>
      <c r="I3" s="46"/>
      <c r="J3" s="46"/>
      <c r="K3" s="46"/>
      <c r="L3" s="46"/>
      <c r="M3" s="47"/>
      <c r="N3" s="176"/>
      <c r="O3" s="177"/>
    </row>
    <row r="4" spans="1:15" ht="15" customHeight="1" thickBot="1">
      <c r="A4" s="169" t="str">
        <f>Cabecalho!F16</f>
        <v>Extensão Total  (Passagens A e B) - m</v>
      </c>
      <c r="B4" s="170"/>
      <c r="C4" s="48"/>
      <c r="E4" s="87">
        <f>Cabecalho!G16</f>
        <v>1260</v>
      </c>
      <c r="F4" s="83" t="s">
        <v>74</v>
      </c>
      <c r="G4" s="43"/>
      <c r="H4" s="43"/>
      <c r="I4" s="43"/>
      <c r="J4" s="43"/>
      <c r="K4" s="43"/>
      <c r="L4" s="43"/>
      <c r="M4" s="44"/>
      <c r="N4" s="261"/>
      <c r="O4" s="262"/>
    </row>
    <row r="5" spans="1:15" ht="48" customHeight="1" thickBot="1">
      <c r="A5" s="181" t="s">
        <v>82</v>
      </c>
      <c r="B5" s="178" t="s">
        <v>2</v>
      </c>
      <c r="C5" s="71" t="s">
        <v>3</v>
      </c>
      <c r="D5" s="71" t="s">
        <v>4</v>
      </c>
      <c r="E5" s="70" t="s">
        <v>5</v>
      </c>
      <c r="F5" s="71" t="s">
        <v>40</v>
      </c>
      <c r="G5" s="70" t="s">
        <v>6</v>
      </c>
      <c r="H5" s="71" t="s">
        <v>41</v>
      </c>
      <c r="I5" s="71" t="s">
        <v>42</v>
      </c>
      <c r="J5" s="71" t="s">
        <v>1</v>
      </c>
      <c r="K5" s="71" t="s">
        <v>7</v>
      </c>
      <c r="L5" s="71" t="s">
        <v>43</v>
      </c>
      <c r="M5" s="71" t="s">
        <v>8</v>
      </c>
      <c r="N5" s="71" t="s">
        <v>44</v>
      </c>
      <c r="O5" s="71" t="s">
        <v>9</v>
      </c>
    </row>
    <row r="6" spans="1:15" ht="14.25">
      <c r="A6" s="182"/>
      <c r="B6" s="179"/>
      <c r="C6" s="119"/>
      <c r="D6" s="119"/>
      <c r="E6" s="119"/>
      <c r="F6" s="119"/>
      <c r="G6" s="119"/>
      <c r="H6" s="120"/>
      <c r="I6" s="120"/>
      <c r="J6" s="120"/>
      <c r="K6" s="174" t="s">
        <v>10</v>
      </c>
      <c r="L6" s="121">
        <v>0.12</v>
      </c>
      <c r="M6" s="121"/>
      <c r="N6" s="121">
        <v>0.1662</v>
      </c>
      <c r="O6" s="119"/>
    </row>
    <row r="7" spans="1:15" ht="15" thickBot="1">
      <c r="A7" s="183"/>
      <c r="B7" s="180"/>
      <c r="C7" s="122" t="s">
        <v>11</v>
      </c>
      <c r="D7" s="122" t="s">
        <v>12</v>
      </c>
      <c r="E7" s="122" t="s">
        <v>0</v>
      </c>
      <c r="F7" s="122" t="s">
        <v>13</v>
      </c>
      <c r="G7" s="122" t="s">
        <v>14</v>
      </c>
      <c r="H7" s="123" t="s">
        <v>15</v>
      </c>
      <c r="I7" s="123" t="s">
        <v>16</v>
      </c>
      <c r="J7" s="123" t="s">
        <v>17</v>
      </c>
      <c r="K7" s="175"/>
      <c r="L7" s="122" t="s">
        <v>18</v>
      </c>
      <c r="M7" s="122" t="s">
        <v>19</v>
      </c>
      <c r="N7" s="122" t="s">
        <v>20</v>
      </c>
      <c r="O7" s="122" t="s">
        <v>21</v>
      </c>
    </row>
    <row r="8" spans="1:15" ht="15.75" hidden="1" thickBot="1">
      <c r="A8" s="69"/>
      <c r="B8" s="113" t="s">
        <v>53</v>
      </c>
      <c r="C8" s="53" t="e">
        <f>#REF!</f>
        <v>#REF!</v>
      </c>
      <c r="D8" s="53" t="e">
        <f>#REF!</f>
        <v>#REF!</v>
      </c>
      <c r="E8" s="53" t="e">
        <f>#REF!</f>
        <v>#REF!</v>
      </c>
      <c r="F8" s="53">
        <v>0</v>
      </c>
      <c r="G8" s="53">
        <v>0</v>
      </c>
      <c r="H8" s="126">
        <v>0</v>
      </c>
      <c r="I8" s="126">
        <v>0</v>
      </c>
      <c r="J8" s="126">
        <v>0</v>
      </c>
      <c r="K8" s="53">
        <v>0</v>
      </c>
      <c r="L8" s="53">
        <f>K8*$L$6</f>
        <v>0</v>
      </c>
      <c r="M8" s="53">
        <f>L8+K8</f>
        <v>0</v>
      </c>
      <c r="N8" s="53">
        <f>M8*$N$6</f>
        <v>0</v>
      </c>
      <c r="O8" s="55">
        <f>N8+M8</f>
        <v>0</v>
      </c>
    </row>
    <row r="9" spans="1:15" ht="15.75" hidden="1" thickBot="1">
      <c r="A9" s="69"/>
      <c r="B9" s="114" t="s">
        <v>33</v>
      </c>
      <c r="C9" s="53" t="e">
        <f>#REF!</f>
        <v>#REF!</v>
      </c>
      <c r="D9" s="53" t="e">
        <f>#REF!</f>
        <v>#REF!</v>
      </c>
      <c r="E9" s="53" t="e">
        <f>#REF!</f>
        <v>#REF!</v>
      </c>
      <c r="F9" s="53">
        <v>0</v>
      </c>
      <c r="G9" s="53">
        <v>0</v>
      </c>
      <c r="H9" s="126">
        <v>0</v>
      </c>
      <c r="I9" s="126">
        <v>0</v>
      </c>
      <c r="J9" s="126">
        <v>0</v>
      </c>
      <c r="K9" s="53">
        <v>0</v>
      </c>
      <c r="L9" s="53">
        <f>K9*$L$6</f>
        <v>0</v>
      </c>
      <c r="M9" s="53">
        <f>L9+K9</f>
        <v>0</v>
      </c>
      <c r="N9" s="53">
        <f>M9*$N$6</f>
        <v>0</v>
      </c>
      <c r="O9" s="55">
        <f>N9+M9</f>
        <v>0</v>
      </c>
    </row>
    <row r="10" spans="1:15" ht="15.75" thickBot="1">
      <c r="A10" s="72" t="s">
        <v>83</v>
      </c>
      <c r="B10" s="52" t="s">
        <v>46</v>
      </c>
      <c r="C10" s="53"/>
      <c r="D10" s="53"/>
      <c r="E10" s="53"/>
      <c r="F10" s="53"/>
      <c r="G10" s="53"/>
      <c r="H10" s="53"/>
      <c r="I10" s="54"/>
      <c r="J10" s="53"/>
      <c r="K10" s="53"/>
      <c r="L10" s="53"/>
      <c r="M10" s="53"/>
      <c r="N10" s="53"/>
      <c r="O10" s="55"/>
    </row>
    <row r="11" spans="1:15" ht="15.75" thickBot="1">
      <c r="A11" s="72" t="s">
        <v>84</v>
      </c>
      <c r="B11" s="52" t="s">
        <v>62</v>
      </c>
      <c r="C11" s="53"/>
      <c r="D11" s="53"/>
      <c r="E11" s="53"/>
      <c r="F11" s="53"/>
      <c r="G11" s="53"/>
      <c r="H11" s="53"/>
      <c r="I11" s="54"/>
      <c r="J11" s="53"/>
      <c r="K11" s="53"/>
      <c r="L11" s="53"/>
      <c r="M11" s="53"/>
      <c r="N11" s="53"/>
      <c r="O11" s="55"/>
    </row>
    <row r="12" spans="1:15" ht="15.75" customHeight="1" hidden="1" thickBot="1">
      <c r="A12" s="72"/>
      <c r="B12" s="56" t="s">
        <v>29</v>
      </c>
      <c r="C12" s="53"/>
      <c r="D12" s="53"/>
      <c r="E12" s="53"/>
      <c r="F12" s="53"/>
      <c r="G12" s="53"/>
      <c r="H12" s="53"/>
      <c r="I12" s="54"/>
      <c r="J12" s="53"/>
      <c r="K12" s="53"/>
      <c r="L12" s="53"/>
      <c r="M12" s="53"/>
      <c r="N12" s="53"/>
      <c r="O12" s="55"/>
    </row>
    <row r="13" spans="1:15" ht="15.75" thickBot="1">
      <c r="A13" s="72" t="s">
        <v>85</v>
      </c>
      <c r="B13" s="52" t="s">
        <v>32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5"/>
    </row>
    <row r="14" spans="1:15" ht="15.75" hidden="1" thickBot="1">
      <c r="A14" s="69"/>
      <c r="B14" s="57" t="s">
        <v>36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5"/>
    </row>
    <row r="15" spans="1:15" ht="15.75" hidden="1" thickBot="1">
      <c r="A15" s="69"/>
      <c r="B15" s="57" t="s">
        <v>22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5"/>
    </row>
    <row r="16" spans="1:15" ht="15.75" hidden="1" thickBot="1">
      <c r="A16" s="69"/>
      <c r="B16" s="57" t="s">
        <v>23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5"/>
    </row>
    <row r="17" spans="1:15" ht="15.75" thickBot="1">
      <c r="A17" s="72">
        <v>2</v>
      </c>
      <c r="B17" s="41" t="s">
        <v>50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5"/>
    </row>
    <row r="18" spans="1:15" ht="15.75" thickBot="1">
      <c r="A18" s="72">
        <v>3</v>
      </c>
      <c r="B18" s="41" t="s">
        <v>49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5"/>
    </row>
    <row r="19" spans="1:250" s="33" customFormat="1" ht="15.75" thickBot="1">
      <c r="A19" s="72">
        <v>4</v>
      </c>
      <c r="B19" s="41" t="s">
        <v>24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5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</row>
    <row r="20" spans="1:15" s="32" customFormat="1" ht="15.75" hidden="1" thickBot="1">
      <c r="A20" s="72"/>
      <c r="B20" s="42" t="s">
        <v>30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5"/>
    </row>
    <row r="21" spans="1:15" ht="15.75" thickBot="1">
      <c r="A21" s="72">
        <v>5</v>
      </c>
      <c r="B21" s="41" t="s">
        <v>48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5"/>
    </row>
    <row r="22" spans="1:15" ht="15.75" thickBot="1">
      <c r="A22" s="72">
        <v>6</v>
      </c>
      <c r="B22" s="41" t="s">
        <v>47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5"/>
    </row>
    <row r="23" spans="1:15" ht="15.75" thickBot="1">
      <c r="A23" s="72">
        <v>7</v>
      </c>
      <c r="B23" s="41" t="s">
        <v>25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5"/>
    </row>
    <row r="24" spans="1:15" ht="15.75" hidden="1" thickBot="1">
      <c r="A24" s="72"/>
      <c r="B24" s="42" t="s">
        <v>26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5"/>
    </row>
    <row r="25" spans="1:15" ht="15.75" thickBot="1">
      <c r="A25" s="72">
        <v>8</v>
      </c>
      <c r="B25" s="41" t="s">
        <v>51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5"/>
    </row>
    <row r="26" spans="1:15" ht="15.75" thickBot="1">
      <c r="A26" s="72">
        <v>9</v>
      </c>
      <c r="B26" s="41" t="s">
        <v>28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5"/>
    </row>
    <row r="27" spans="1:15" ht="15.75" hidden="1" thickBot="1">
      <c r="A27" s="72"/>
      <c r="B27" s="42" t="s">
        <v>52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5"/>
    </row>
    <row r="28" spans="1:15" ht="15.75" thickBot="1">
      <c r="A28" s="72">
        <v>10</v>
      </c>
      <c r="B28" s="52" t="s">
        <v>35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5"/>
    </row>
    <row r="29" spans="1:15" ht="15.75" thickBot="1">
      <c r="A29" s="69"/>
      <c r="B29" s="58" t="s">
        <v>45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30"/>
    </row>
    <row r="30" spans="1:15" s="34" customFormat="1" ht="15.75" thickBot="1">
      <c r="A30" s="60"/>
      <c r="B30" s="58"/>
      <c r="C30" s="61" t="s">
        <v>27</v>
      </c>
      <c r="D30" s="62"/>
      <c r="E30" s="63"/>
      <c r="F30" s="63"/>
      <c r="G30" s="63"/>
      <c r="H30" s="65"/>
      <c r="I30" s="66"/>
      <c r="J30" s="63"/>
      <c r="K30" s="63"/>
      <c r="L30" s="63"/>
      <c r="M30" s="63"/>
      <c r="N30" s="67" t="s">
        <v>73</v>
      </c>
      <c r="O30" s="68"/>
    </row>
    <row r="31" spans="1:15" ht="15" thickBot="1">
      <c r="A31" s="51"/>
      <c r="B31" s="115"/>
      <c r="C31" s="116"/>
      <c r="D31" s="116"/>
      <c r="E31" s="116"/>
      <c r="F31" s="116"/>
      <c r="G31" s="116"/>
      <c r="H31" s="116"/>
      <c r="I31" s="117"/>
      <c r="J31" s="116"/>
      <c r="K31" s="116"/>
      <c r="L31" s="116"/>
      <c r="M31" s="116"/>
      <c r="N31" s="116"/>
      <c r="O31" s="118"/>
    </row>
    <row r="32" spans="9:15" ht="14.25">
      <c r="I32" s="38">
        <f>SUM(I10:I28)</f>
        <v>0</v>
      </c>
      <c r="J32" s="36">
        <f>SUM(J10:J28)</f>
        <v>0</v>
      </c>
      <c r="K32" s="36"/>
      <c r="M32" s="36"/>
      <c r="O32" s="36"/>
    </row>
    <row r="33" spans="9:15" ht="14.25">
      <c r="I33" s="31"/>
      <c r="O33" s="36"/>
    </row>
    <row r="40" ht="14.25">
      <c r="F40" s="37">
        <f>0.116705403*C10</f>
        <v>0</v>
      </c>
    </row>
  </sheetData>
  <sheetProtection/>
  <mergeCells count="6">
    <mergeCell ref="A4:B4"/>
    <mergeCell ref="A1:O1"/>
    <mergeCell ref="K6:K7"/>
    <mergeCell ref="N2:O4"/>
    <mergeCell ref="B5:B7"/>
    <mergeCell ref="A5:A7"/>
  </mergeCells>
  <printOptions horizontalCentered="1"/>
  <pageMargins left="0.11811023622047245" right="0.5118110236220472" top="0.7874015748031497" bottom="0.1968503937007874" header="0.5118110236220472" footer="0.5118110236220472"/>
  <pageSetup fitToHeight="1" fitToWidth="1" horizontalDpi="600" verticalDpi="600" orientation="landscape" paperSize="8" scale="80" r:id="rId1"/>
  <ignoredErrors>
    <ignoredError sqref="N8:N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L32"/>
  <sheetViews>
    <sheetView view="pageBreakPreview" zoomScale="80" zoomScaleSheetLayoutView="80" zoomScalePageLayoutView="0" workbookViewId="0" topLeftCell="A1">
      <selection activeCell="A47" sqref="A47"/>
    </sheetView>
  </sheetViews>
  <sheetFormatPr defaultColWidth="13.28125" defaultRowHeight="12.75"/>
  <cols>
    <col min="1" max="1" width="13.28125" style="30" customWidth="1"/>
    <col min="2" max="2" width="74.421875" style="35" bestFit="1" customWidth="1"/>
    <col min="3" max="3" width="24.8515625" style="30" customWidth="1"/>
    <col min="4" max="4" width="10.57421875" style="30" hidden="1" customWidth="1"/>
    <col min="5" max="5" width="20.8515625" style="30" customWidth="1"/>
    <col min="6" max="6" width="15.8515625" style="30" bestFit="1" customWidth="1"/>
    <col min="7" max="7" width="14.8515625" style="30" bestFit="1" customWidth="1"/>
    <col min="8" max="8" width="13.57421875" style="30" hidden="1" customWidth="1"/>
    <col min="9" max="9" width="18.00390625" style="30" bestFit="1" customWidth="1"/>
    <col min="10" max="10" width="16.28125" style="30" hidden="1" customWidth="1"/>
    <col min="11" max="11" width="18.8515625" style="30" customWidth="1"/>
    <col min="12" max="12" width="15.57421875" style="30" customWidth="1"/>
    <col min="13" max="13" width="18.7109375" style="30" bestFit="1" customWidth="1"/>
    <col min="14" max="14" width="17.140625" style="30" bestFit="1" customWidth="1"/>
    <col min="15" max="15" width="21.00390625" style="30" bestFit="1" customWidth="1"/>
    <col min="16" max="16" width="10.7109375" style="30" customWidth="1"/>
    <col min="17" max="16384" width="13.28125" style="30" customWidth="1"/>
  </cols>
  <sheetData>
    <row r="1" spans="1:15" ht="15.75" thickBot="1">
      <c r="A1" s="186" t="s">
        <v>39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8"/>
    </row>
    <row r="2" spans="1:15" ht="14.25" customHeight="1" thickBot="1">
      <c r="A2" s="189" t="str">
        <f>Cabecalho!B6</f>
        <v>Passagem A: Ligando o Campo da Pólvora à Ladeira da Montanha.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1"/>
      <c r="N2" s="192" t="str">
        <f>Cabecalho!H6</f>
        <v>Mês base: Fev/2020</v>
      </c>
      <c r="O2" s="193"/>
    </row>
    <row r="3" spans="1:15" ht="15.75" thickBot="1">
      <c r="A3" s="189" t="str">
        <f>Cabecalho!B7</f>
        <v>Segmento: - projetado - 835,00 metros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1"/>
      <c r="N3" s="192"/>
      <c r="O3" s="193"/>
    </row>
    <row r="4" spans="1:15" ht="48" customHeight="1">
      <c r="A4" s="181" t="s">
        <v>82</v>
      </c>
      <c r="B4" s="178" t="s">
        <v>2</v>
      </c>
      <c r="C4" s="77" t="s">
        <v>3</v>
      </c>
      <c r="D4" s="77" t="s">
        <v>4</v>
      </c>
      <c r="E4" s="76" t="s">
        <v>5</v>
      </c>
      <c r="F4" s="77" t="s">
        <v>40</v>
      </c>
      <c r="G4" s="76" t="s">
        <v>6</v>
      </c>
      <c r="H4" s="77" t="s">
        <v>41</v>
      </c>
      <c r="I4" s="77" t="s">
        <v>42</v>
      </c>
      <c r="J4" s="77" t="s">
        <v>1</v>
      </c>
      <c r="K4" s="77" t="s">
        <v>7</v>
      </c>
      <c r="L4" s="77" t="s">
        <v>43</v>
      </c>
      <c r="M4" s="77" t="s">
        <v>8</v>
      </c>
      <c r="N4" s="77" t="s">
        <v>44</v>
      </c>
      <c r="O4" s="77" t="s">
        <v>9</v>
      </c>
    </row>
    <row r="5" spans="1:15" ht="14.25" customHeight="1">
      <c r="A5" s="182"/>
      <c r="B5" s="179"/>
      <c r="C5" s="78"/>
      <c r="D5" s="78"/>
      <c r="E5" s="78"/>
      <c r="F5" s="78"/>
      <c r="G5" s="78"/>
      <c r="H5" s="79"/>
      <c r="I5" s="79"/>
      <c r="J5" s="79"/>
      <c r="K5" s="184" t="s">
        <v>10</v>
      </c>
      <c r="L5" s="80">
        <v>0.12</v>
      </c>
      <c r="M5" s="80"/>
      <c r="N5" s="80">
        <v>0.1662</v>
      </c>
      <c r="O5" s="78"/>
    </row>
    <row r="6" spans="1:15" ht="15" thickBot="1">
      <c r="A6" s="183"/>
      <c r="B6" s="180"/>
      <c r="C6" s="81" t="s">
        <v>11</v>
      </c>
      <c r="D6" s="81" t="s">
        <v>12</v>
      </c>
      <c r="E6" s="81" t="s">
        <v>0</v>
      </c>
      <c r="F6" s="81" t="s">
        <v>13</v>
      </c>
      <c r="G6" s="81" t="s">
        <v>14</v>
      </c>
      <c r="H6" s="82" t="s">
        <v>15</v>
      </c>
      <c r="I6" s="82" t="s">
        <v>16</v>
      </c>
      <c r="J6" s="82" t="s">
        <v>17</v>
      </c>
      <c r="K6" s="185"/>
      <c r="L6" s="81" t="s">
        <v>18</v>
      </c>
      <c r="M6" s="81" t="s">
        <v>19</v>
      </c>
      <c r="N6" s="81" t="s">
        <v>20</v>
      </c>
      <c r="O6" s="81" t="s">
        <v>21</v>
      </c>
    </row>
    <row r="7" spans="1:15" ht="15.75" hidden="1" thickBot="1">
      <c r="A7" s="72"/>
      <c r="B7" s="49" t="s">
        <v>53</v>
      </c>
      <c r="C7" s="125" t="e">
        <f>'ORÇ TOT PASSG. A e B'!C8*Cabecalho!$P$7</f>
        <v>#REF!</v>
      </c>
      <c r="D7" s="125" t="e">
        <f>'ORÇ TOT PASSG. A e B'!D8*Cabecalho!$P$7</f>
        <v>#REF!</v>
      </c>
      <c r="E7" s="125" t="e">
        <f>'ORÇ TOT PASSG. A e B'!E8*Cabecalho!$P$7</f>
        <v>#REF!</v>
      </c>
      <c r="F7" s="125">
        <f>'ORÇ TOT PASSG. A e B'!F8*Cabecalho!$P$7</f>
        <v>0</v>
      </c>
      <c r="G7" s="125">
        <f>'ORÇ TOT PASSG. A e B'!G8*Cabecalho!$P$7</f>
        <v>0</v>
      </c>
      <c r="H7" s="125">
        <f>'ORÇ TOT PASSG. A e B'!H8*Cabecalho!$P$7</f>
        <v>0</v>
      </c>
      <c r="I7" s="125">
        <f>'ORÇ TOT PASSG. A e B'!I8*Cabecalho!$P$7</f>
        <v>0</v>
      </c>
      <c r="J7" s="125">
        <f>'ORÇ TOT PASSG. A e B'!J8*Cabecalho!$P$7</f>
        <v>0</v>
      </c>
      <c r="K7" s="125">
        <f>'ORÇ TOT PASSG. A e B'!K8*Cabecalho!$P$7</f>
        <v>0</v>
      </c>
      <c r="L7" s="125">
        <f>'ORÇ TOT PASSG. A e B'!L8*Cabecalho!$P$7</f>
        <v>0</v>
      </c>
      <c r="M7" s="125">
        <f>'ORÇ TOT PASSG. A e B'!M8*Cabecalho!$P$7</f>
        <v>0</v>
      </c>
      <c r="N7" s="125">
        <f>'ORÇ TOT PASSG. A e B'!N8*Cabecalho!$P$7</f>
        <v>0</v>
      </c>
      <c r="O7" s="55">
        <f>N7+M7</f>
        <v>0</v>
      </c>
    </row>
    <row r="8" spans="1:15" ht="15.75" customHeight="1" hidden="1" thickBot="1">
      <c r="A8" s="72"/>
      <c r="B8" s="50" t="s">
        <v>33</v>
      </c>
      <c r="C8" s="125" t="e">
        <f>'ORÇ TOT PASSG. A e B'!C9*Cabecalho!$P$7</f>
        <v>#REF!</v>
      </c>
      <c r="D8" s="125" t="e">
        <f>'ORÇ TOT PASSG. A e B'!D9*Cabecalho!$P$7</f>
        <v>#REF!</v>
      </c>
      <c r="E8" s="125" t="e">
        <f>'ORÇ TOT PASSG. A e B'!E9*Cabecalho!$P$7</f>
        <v>#REF!</v>
      </c>
      <c r="F8" s="125">
        <f>'ORÇ TOT PASSG. A e B'!F9*Cabecalho!$P$7</f>
        <v>0</v>
      </c>
      <c r="G8" s="125">
        <f>'ORÇ TOT PASSG. A e B'!G9*Cabecalho!$P$7</f>
        <v>0</v>
      </c>
      <c r="H8" s="125">
        <f>'ORÇ TOT PASSG. A e B'!H9*Cabecalho!$P$7</f>
        <v>0</v>
      </c>
      <c r="I8" s="125">
        <f>'ORÇ TOT PASSG. A e B'!I9*Cabecalho!$P$7</f>
        <v>0</v>
      </c>
      <c r="J8" s="125">
        <f>'ORÇ TOT PASSG. A e B'!J9*Cabecalho!$P$7</f>
        <v>0</v>
      </c>
      <c r="K8" s="125">
        <f>'ORÇ TOT PASSG. A e B'!K9*Cabecalho!$P$7</f>
        <v>0</v>
      </c>
      <c r="L8" s="125">
        <f>'ORÇ TOT PASSG. A e B'!L9*Cabecalho!$P$7</f>
        <v>0</v>
      </c>
      <c r="M8" s="125">
        <f>'ORÇ TOT PASSG. A e B'!M9*Cabecalho!$P$7</f>
        <v>0</v>
      </c>
      <c r="N8" s="125">
        <f>'ORÇ TOT PASSG. A e B'!N9*Cabecalho!$P$7</f>
        <v>0</v>
      </c>
      <c r="O8" s="55">
        <f>N8+M8</f>
        <v>0</v>
      </c>
    </row>
    <row r="9" spans="1:15" ht="15.75" thickBot="1">
      <c r="A9" s="72" t="s">
        <v>83</v>
      </c>
      <c r="B9" s="52" t="s">
        <v>46</v>
      </c>
      <c r="C9" s="132"/>
      <c r="D9" s="125"/>
      <c r="E9" s="131"/>
      <c r="F9" s="125"/>
      <c r="G9" s="125"/>
      <c r="H9" s="125"/>
      <c r="I9" s="125"/>
      <c r="J9" s="125"/>
      <c r="K9" s="125"/>
      <c r="L9" s="125"/>
      <c r="M9" s="131"/>
      <c r="N9" s="131"/>
      <c r="O9" s="133"/>
    </row>
    <row r="10" spans="1:15" ht="15.75" thickBot="1">
      <c r="A10" s="72" t="s">
        <v>84</v>
      </c>
      <c r="B10" s="52" t="s">
        <v>62</v>
      </c>
      <c r="C10" s="132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33"/>
    </row>
    <row r="11" spans="1:15" ht="15.75" customHeight="1" hidden="1" thickBot="1">
      <c r="A11" s="72"/>
      <c r="B11" s="56" t="s">
        <v>29</v>
      </c>
      <c r="C11" s="132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33"/>
    </row>
    <row r="12" spans="1:15" ht="15.75" customHeight="1" thickBot="1">
      <c r="A12" s="72" t="s">
        <v>85</v>
      </c>
      <c r="B12" s="52" t="s">
        <v>32</v>
      </c>
      <c r="C12" s="132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33"/>
    </row>
    <row r="13" spans="1:15" ht="30.75" customHeight="1" hidden="1" thickBot="1">
      <c r="A13" s="72"/>
      <c r="B13" s="57" t="s">
        <v>36</v>
      </c>
      <c r="C13" s="132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33"/>
    </row>
    <row r="14" spans="1:15" ht="15" customHeight="1" hidden="1" thickBot="1">
      <c r="A14" s="72"/>
      <c r="B14" s="57" t="s">
        <v>22</v>
      </c>
      <c r="C14" s="132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33"/>
    </row>
    <row r="15" spans="1:15" ht="15" customHeight="1" hidden="1" thickBot="1">
      <c r="A15" s="72"/>
      <c r="B15" s="57" t="s">
        <v>23</v>
      </c>
      <c r="C15" s="132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33"/>
    </row>
    <row r="16" spans="1:15" ht="15.75" thickBot="1">
      <c r="A16" s="72">
        <v>2</v>
      </c>
      <c r="B16" s="41" t="s">
        <v>50</v>
      </c>
      <c r="C16" s="132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33"/>
    </row>
    <row r="17" spans="1:15" ht="15.75" thickBot="1">
      <c r="A17" s="72">
        <v>3</v>
      </c>
      <c r="B17" s="41" t="s">
        <v>49</v>
      </c>
      <c r="C17" s="132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33"/>
    </row>
    <row r="18" spans="1:246" s="33" customFormat="1" ht="15.75" thickBot="1">
      <c r="A18" s="72">
        <v>4</v>
      </c>
      <c r="B18" s="41" t="s">
        <v>24</v>
      </c>
      <c r="C18" s="132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33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</row>
    <row r="19" spans="1:15" s="32" customFormat="1" ht="15.75" hidden="1" thickBot="1">
      <c r="A19" s="72"/>
      <c r="B19" s="42" t="s">
        <v>30</v>
      </c>
      <c r="C19" s="132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33"/>
    </row>
    <row r="20" spans="1:15" ht="15.75" thickBot="1">
      <c r="A20" s="72">
        <v>5</v>
      </c>
      <c r="B20" s="41" t="s">
        <v>48</v>
      </c>
      <c r="C20" s="132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33"/>
    </row>
    <row r="21" spans="1:15" ht="15.75" thickBot="1">
      <c r="A21" s="72">
        <v>6</v>
      </c>
      <c r="B21" s="41" t="s">
        <v>47</v>
      </c>
      <c r="C21" s="132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33"/>
    </row>
    <row r="22" spans="1:15" ht="15.75" thickBot="1">
      <c r="A22" s="72">
        <v>7</v>
      </c>
      <c r="B22" s="41" t="s">
        <v>25</v>
      </c>
      <c r="C22" s="132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33"/>
    </row>
    <row r="23" spans="1:15" ht="15.75" hidden="1" thickBot="1">
      <c r="A23" s="72"/>
      <c r="B23" s="42" t="s">
        <v>26</v>
      </c>
      <c r="C23" s="132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33"/>
    </row>
    <row r="24" spans="1:15" ht="15.75" thickBot="1">
      <c r="A24" s="72">
        <v>8</v>
      </c>
      <c r="B24" s="41" t="s">
        <v>51</v>
      </c>
      <c r="C24" s="132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33"/>
    </row>
    <row r="25" spans="1:15" ht="15.75" thickBot="1">
      <c r="A25" s="72">
        <v>9</v>
      </c>
      <c r="B25" s="41" t="s">
        <v>28</v>
      </c>
      <c r="C25" s="132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33"/>
    </row>
    <row r="26" spans="1:15" ht="15.75" hidden="1" thickBot="1">
      <c r="A26" s="72"/>
      <c r="B26" s="42" t="s">
        <v>52</v>
      </c>
      <c r="C26" s="132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33"/>
    </row>
    <row r="27" spans="1:15" ht="15.75" thickBot="1">
      <c r="A27" s="72">
        <v>10</v>
      </c>
      <c r="B27" s="52" t="s">
        <v>35</v>
      </c>
      <c r="C27" s="132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33"/>
    </row>
    <row r="28" spans="1:15" ht="15.75" thickBot="1">
      <c r="A28" s="69"/>
      <c r="B28" s="58" t="s">
        <v>45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30"/>
    </row>
    <row r="29" spans="1:15" s="34" customFormat="1" ht="15.75" thickBot="1">
      <c r="A29" s="60"/>
      <c r="B29" s="58"/>
      <c r="C29" s="61" t="s">
        <v>27</v>
      </c>
      <c r="D29" s="74">
        <f>Cabecalho!O7</f>
        <v>0</v>
      </c>
      <c r="E29" s="63"/>
      <c r="F29" s="64"/>
      <c r="G29" s="64"/>
      <c r="H29" s="65"/>
      <c r="I29" s="66"/>
      <c r="J29" s="63"/>
      <c r="K29" s="64"/>
      <c r="L29" s="64"/>
      <c r="M29" s="64"/>
      <c r="N29" s="67" t="s">
        <v>73</v>
      </c>
      <c r="O29" s="75"/>
    </row>
    <row r="30" ht="14.25">
      <c r="I30" s="31"/>
    </row>
    <row r="31" spans="9:15" ht="14.25">
      <c r="I31" s="38">
        <f>SUM(I9:I27)</f>
        <v>0</v>
      </c>
      <c r="J31" s="39">
        <f>SUM(J9:J27)</f>
        <v>0</v>
      </c>
      <c r="K31" s="36"/>
      <c r="M31" s="36"/>
      <c r="O31" s="36"/>
    </row>
    <row r="32" spans="9:15" ht="14.25">
      <c r="I32" s="31"/>
      <c r="O32" s="36"/>
    </row>
  </sheetData>
  <sheetProtection/>
  <mergeCells count="7">
    <mergeCell ref="K5:K6"/>
    <mergeCell ref="A1:O1"/>
    <mergeCell ref="A2:M2"/>
    <mergeCell ref="A3:M3"/>
    <mergeCell ref="N2:O3"/>
    <mergeCell ref="A4:A6"/>
    <mergeCell ref="B4:B6"/>
  </mergeCells>
  <printOptions horizontalCentered="1"/>
  <pageMargins left="0.11811023622047245" right="0.5118110236220472" top="0.7874015748031497" bottom="0.1968503937007874" header="0.5118110236220472" footer="0.5118110236220472"/>
  <pageSetup fitToHeight="1" fitToWidth="1" horizontalDpi="600" verticalDpi="600" orientation="landscape" paperSize="8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Q32"/>
  <sheetViews>
    <sheetView showGridLines="0" view="pageBreakPreview" zoomScale="80" zoomScaleSheetLayoutView="80" zoomScalePageLayoutView="0" workbookViewId="0" topLeftCell="A1">
      <selection activeCell="A1" sqref="A1:O1"/>
    </sheetView>
  </sheetViews>
  <sheetFormatPr defaultColWidth="13.28125" defaultRowHeight="12.75"/>
  <cols>
    <col min="1" max="1" width="13.28125" style="30" customWidth="1"/>
    <col min="2" max="2" width="74.421875" style="30" bestFit="1" customWidth="1"/>
    <col min="3" max="3" width="17.28125" style="30" bestFit="1" customWidth="1"/>
    <col min="4" max="4" width="9.421875" style="30" hidden="1" customWidth="1"/>
    <col min="5" max="5" width="14.8515625" style="30" bestFit="1" customWidth="1"/>
    <col min="6" max="6" width="15.8515625" style="30" bestFit="1" customWidth="1"/>
    <col min="7" max="7" width="14.8515625" style="30" bestFit="1" customWidth="1"/>
    <col min="8" max="8" width="15.7109375" style="30" hidden="1" customWidth="1"/>
    <col min="9" max="9" width="17.140625" style="30" customWidth="1"/>
    <col min="10" max="10" width="17.421875" style="30" hidden="1" customWidth="1"/>
    <col min="11" max="11" width="16.7109375" style="30" customWidth="1"/>
    <col min="12" max="12" width="18.140625" style="30" customWidth="1"/>
    <col min="13" max="13" width="19.28125" style="30" bestFit="1" customWidth="1"/>
    <col min="14" max="15" width="17.140625" style="30" bestFit="1" customWidth="1"/>
    <col min="16" max="16" width="10.7109375" style="30" customWidth="1"/>
    <col min="17" max="17" width="12.8515625" style="30" customWidth="1"/>
    <col min="18" max="16384" width="13.28125" style="30" customWidth="1"/>
  </cols>
  <sheetData>
    <row r="1" spans="1:15" ht="15.75" thickBot="1">
      <c r="A1" s="186" t="s">
        <v>39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8"/>
    </row>
    <row r="2" spans="1:15" ht="14.25" customHeight="1" thickBot="1">
      <c r="A2" s="189" t="str">
        <f>Cabecalho!B12</f>
        <v>Passagem B: Ligando o Terminal da Barroquinha à Estação da Lapa.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1"/>
      <c r="N2" s="192" t="str">
        <f>Cabecalho!H6</f>
        <v>Mês base: Fev/2020</v>
      </c>
      <c r="O2" s="193"/>
    </row>
    <row r="3" spans="1:15" ht="15.75" thickBot="1">
      <c r="A3" s="189" t="str">
        <f>Cabecalho!B13</f>
        <v>Segmento: - projetado - 425,00 metros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1"/>
      <c r="N3" s="192"/>
      <c r="O3" s="193"/>
    </row>
    <row r="4" spans="1:15" ht="48" customHeight="1" thickBot="1">
      <c r="A4" s="181" t="s">
        <v>82</v>
      </c>
      <c r="B4" s="181" t="s">
        <v>2</v>
      </c>
      <c r="C4" s="127" t="s">
        <v>3</v>
      </c>
      <c r="D4" s="127" t="s">
        <v>4</v>
      </c>
      <c r="E4" s="112" t="s">
        <v>5</v>
      </c>
      <c r="F4" s="127" t="s">
        <v>40</v>
      </c>
      <c r="G4" s="112" t="s">
        <v>6</v>
      </c>
      <c r="H4" s="127" t="s">
        <v>41</v>
      </c>
      <c r="I4" s="127" t="s">
        <v>42</v>
      </c>
      <c r="J4" s="127" t="s">
        <v>1</v>
      </c>
      <c r="K4" s="127" t="s">
        <v>7</v>
      </c>
      <c r="L4" s="127" t="s">
        <v>43</v>
      </c>
      <c r="M4" s="127" t="s">
        <v>8</v>
      </c>
      <c r="N4" s="127" t="s">
        <v>44</v>
      </c>
      <c r="O4" s="127" t="s">
        <v>9</v>
      </c>
    </row>
    <row r="5" spans="1:15" ht="14.25" customHeight="1">
      <c r="A5" s="182"/>
      <c r="B5" s="182"/>
      <c r="C5" s="119"/>
      <c r="D5" s="119"/>
      <c r="E5" s="119"/>
      <c r="F5" s="119"/>
      <c r="G5" s="119"/>
      <c r="H5" s="120"/>
      <c r="I5" s="120"/>
      <c r="J5" s="120"/>
      <c r="K5" s="174" t="s">
        <v>10</v>
      </c>
      <c r="L5" s="121">
        <v>0.12</v>
      </c>
      <c r="M5" s="121"/>
      <c r="N5" s="121">
        <v>0.1662</v>
      </c>
      <c r="O5" s="119"/>
    </row>
    <row r="6" spans="1:15" ht="15" thickBot="1">
      <c r="A6" s="183"/>
      <c r="B6" s="183"/>
      <c r="C6" s="122" t="s">
        <v>11</v>
      </c>
      <c r="D6" s="122" t="s">
        <v>12</v>
      </c>
      <c r="E6" s="122" t="s">
        <v>0</v>
      </c>
      <c r="F6" s="122" t="s">
        <v>13</v>
      </c>
      <c r="G6" s="122" t="s">
        <v>14</v>
      </c>
      <c r="H6" s="123" t="s">
        <v>15</v>
      </c>
      <c r="I6" s="123" t="s">
        <v>16</v>
      </c>
      <c r="J6" s="123" t="s">
        <v>17</v>
      </c>
      <c r="K6" s="175"/>
      <c r="L6" s="122" t="s">
        <v>18</v>
      </c>
      <c r="M6" s="122" t="s">
        <v>19</v>
      </c>
      <c r="N6" s="122" t="s">
        <v>20</v>
      </c>
      <c r="O6" s="122" t="s">
        <v>21</v>
      </c>
    </row>
    <row r="7" spans="1:15" ht="15.75" hidden="1" thickBot="1">
      <c r="A7" s="69"/>
      <c r="B7" s="113" t="s">
        <v>53</v>
      </c>
      <c r="C7" s="125" t="e">
        <f>'ORÇ TOT PASSG. A e B'!C8*Cabecalho!$P$8</f>
        <v>#REF!</v>
      </c>
      <c r="D7" s="125" t="e">
        <f>'ORÇ TOT PASSG. A e B'!D8*Cabecalho!$P$8</f>
        <v>#REF!</v>
      </c>
      <c r="E7" s="125" t="e">
        <f>'ORÇ TOT PASSG. A e B'!E8*Cabecalho!$P$8</f>
        <v>#REF!</v>
      </c>
      <c r="F7" s="125">
        <f>'ORÇ TOT PASSG. A e B'!F8*Cabecalho!$P$8</f>
        <v>0</v>
      </c>
      <c r="G7" s="125">
        <f>'ORÇ TOT PASSG. A e B'!G8*Cabecalho!$P$8</f>
        <v>0</v>
      </c>
      <c r="H7" s="125">
        <f>'ORÇ TOT PASSG. A e B'!H8*Cabecalho!$P$8</f>
        <v>0</v>
      </c>
      <c r="I7" s="125">
        <f>'ORÇ TOT PASSG. A e B'!I8*Cabecalho!$P$8</f>
        <v>0</v>
      </c>
      <c r="J7" s="125">
        <f>'ORÇ TOT PASSG. A e B'!J8*Cabecalho!$P$8</f>
        <v>0</v>
      </c>
      <c r="K7" s="125">
        <f>'ORÇ TOT PASSG. A e B'!K8*Cabecalho!$P$8</f>
        <v>0</v>
      </c>
      <c r="L7" s="125">
        <f>'ORÇ TOT PASSG. A e B'!L8*Cabecalho!$P$8</f>
        <v>0</v>
      </c>
      <c r="M7" s="125">
        <f>'ORÇ TOT PASSG. A e B'!M8*Cabecalho!$P$8</f>
        <v>0</v>
      </c>
      <c r="N7" s="125">
        <f>'ORÇ TOT PASSG. A e B'!N8*Cabecalho!$P$8</f>
        <v>0</v>
      </c>
      <c r="O7" s="55">
        <f>N7+M7</f>
        <v>0</v>
      </c>
    </row>
    <row r="8" spans="1:15" ht="15.75" hidden="1" thickBot="1">
      <c r="A8" s="69"/>
      <c r="B8" s="114" t="s">
        <v>33</v>
      </c>
      <c r="C8" s="125" t="e">
        <f>'ORÇ TOT PASSG. A e B'!C9*Cabecalho!$P$8</f>
        <v>#REF!</v>
      </c>
      <c r="D8" s="125" t="e">
        <f>'ORÇ TOT PASSG. A e B'!D9*Cabecalho!$P$8</f>
        <v>#REF!</v>
      </c>
      <c r="E8" s="125" t="e">
        <f>'ORÇ TOT PASSG. A e B'!E9*Cabecalho!$P$8</f>
        <v>#REF!</v>
      </c>
      <c r="F8" s="125">
        <f>'ORÇ TOT PASSG. A e B'!F9*Cabecalho!$P$8</f>
        <v>0</v>
      </c>
      <c r="G8" s="125">
        <f>'ORÇ TOT PASSG. A e B'!G9*Cabecalho!$P$8</f>
        <v>0</v>
      </c>
      <c r="H8" s="125">
        <f>'ORÇ TOT PASSG. A e B'!H9*Cabecalho!$P$8</f>
        <v>0</v>
      </c>
      <c r="I8" s="125">
        <f>'ORÇ TOT PASSG. A e B'!I9*Cabecalho!$P$8</f>
        <v>0</v>
      </c>
      <c r="J8" s="125">
        <f>'ORÇ TOT PASSG. A e B'!J9*Cabecalho!$P$8</f>
        <v>0</v>
      </c>
      <c r="K8" s="125">
        <f>'ORÇ TOT PASSG. A e B'!K9*Cabecalho!$P$8</f>
        <v>0</v>
      </c>
      <c r="L8" s="125">
        <f>'ORÇ TOT PASSG. A e B'!L9*Cabecalho!$P$8</f>
        <v>0</v>
      </c>
      <c r="M8" s="125">
        <f>'ORÇ TOT PASSG. A e B'!M9*Cabecalho!$P$8</f>
        <v>0</v>
      </c>
      <c r="N8" s="125">
        <f>'ORÇ TOT PASSG. A e B'!N9*Cabecalho!$P$8</f>
        <v>0</v>
      </c>
      <c r="O8" s="55">
        <f>N8+M8</f>
        <v>0</v>
      </c>
    </row>
    <row r="9" spans="1:15" ht="15.75" thickBot="1">
      <c r="A9" s="72" t="s">
        <v>83</v>
      </c>
      <c r="B9" s="52" t="s">
        <v>46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55"/>
    </row>
    <row r="10" spans="1:15" ht="15.75" thickBot="1">
      <c r="A10" s="72" t="s">
        <v>84</v>
      </c>
      <c r="B10" s="52" t="s">
        <v>62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55"/>
    </row>
    <row r="11" spans="1:15" ht="15.75" customHeight="1" hidden="1" thickBot="1">
      <c r="A11" s="72"/>
      <c r="B11" s="56" t="s">
        <v>29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55"/>
    </row>
    <row r="12" spans="1:15" ht="15.75" thickBot="1">
      <c r="A12" s="72" t="s">
        <v>85</v>
      </c>
      <c r="B12" s="52" t="s">
        <v>32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55"/>
    </row>
    <row r="13" spans="1:15" ht="15.75" hidden="1" thickBot="1">
      <c r="A13" s="72"/>
      <c r="B13" s="57" t="s">
        <v>36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55"/>
    </row>
    <row r="14" spans="1:15" ht="15.75" hidden="1" thickBot="1">
      <c r="A14" s="72"/>
      <c r="B14" s="57" t="s">
        <v>22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55"/>
    </row>
    <row r="15" spans="1:15" ht="15.75" hidden="1" thickBot="1">
      <c r="A15" s="72"/>
      <c r="B15" s="57" t="s">
        <v>23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55"/>
    </row>
    <row r="16" spans="1:15" ht="15.75" thickBot="1">
      <c r="A16" s="72">
        <v>2</v>
      </c>
      <c r="B16" s="41" t="s">
        <v>50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55"/>
    </row>
    <row r="17" spans="1:15" ht="15.75" thickBot="1">
      <c r="A17" s="72">
        <v>3</v>
      </c>
      <c r="B17" s="41" t="s">
        <v>49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55"/>
    </row>
    <row r="18" spans="1:251" s="33" customFormat="1" ht="15.75" thickBot="1">
      <c r="A18" s="72">
        <v>4</v>
      </c>
      <c r="B18" s="41" t="s">
        <v>24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55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</row>
    <row r="19" spans="1:15" s="32" customFormat="1" ht="15.75" hidden="1" thickBot="1">
      <c r="A19" s="72"/>
      <c r="B19" s="42" t="s">
        <v>30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55"/>
    </row>
    <row r="20" spans="1:15" ht="15.75" thickBot="1">
      <c r="A20" s="72">
        <v>5</v>
      </c>
      <c r="B20" s="41" t="s">
        <v>48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55"/>
    </row>
    <row r="21" spans="1:15" ht="15.75" thickBot="1">
      <c r="A21" s="72">
        <v>6</v>
      </c>
      <c r="B21" s="41" t="s">
        <v>47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55"/>
    </row>
    <row r="22" spans="1:15" ht="15.75" thickBot="1">
      <c r="A22" s="72">
        <v>7</v>
      </c>
      <c r="B22" s="41" t="s">
        <v>25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55"/>
    </row>
    <row r="23" spans="1:15" ht="15.75" hidden="1" thickBot="1">
      <c r="A23" s="72"/>
      <c r="B23" s="42" t="s">
        <v>26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55"/>
    </row>
    <row r="24" spans="1:15" ht="15.75" thickBot="1">
      <c r="A24" s="72">
        <v>8</v>
      </c>
      <c r="B24" s="41" t="s">
        <v>51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55"/>
    </row>
    <row r="25" spans="1:15" ht="15.75" thickBot="1">
      <c r="A25" s="72">
        <v>9</v>
      </c>
      <c r="B25" s="41" t="s">
        <v>28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55"/>
    </row>
    <row r="26" spans="1:15" ht="15.75" hidden="1" thickBot="1">
      <c r="A26" s="72"/>
      <c r="B26" s="42" t="s">
        <v>52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55"/>
    </row>
    <row r="27" spans="1:15" ht="15.75" thickBot="1">
      <c r="A27" s="72">
        <v>10</v>
      </c>
      <c r="B27" s="52" t="s">
        <v>35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55"/>
    </row>
    <row r="28" spans="1:15" ht="15.75" thickBot="1">
      <c r="A28" s="69"/>
      <c r="B28" s="58" t="s">
        <v>45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59"/>
    </row>
    <row r="29" spans="1:15" s="34" customFormat="1" ht="15.75" thickBot="1">
      <c r="A29" s="60"/>
      <c r="B29" s="58"/>
      <c r="C29" s="61" t="s">
        <v>27</v>
      </c>
      <c r="D29" s="129">
        <f>Cabecalho!O8</f>
        <v>0</v>
      </c>
      <c r="E29" s="63"/>
      <c r="F29" s="64"/>
      <c r="G29" s="64"/>
      <c r="H29" s="65"/>
      <c r="I29" s="66"/>
      <c r="J29" s="63"/>
      <c r="K29" s="64"/>
      <c r="L29" s="64"/>
      <c r="M29" s="64"/>
      <c r="N29" s="67" t="s">
        <v>73</v>
      </c>
      <c r="O29" s="75"/>
    </row>
    <row r="30" ht="14.25">
      <c r="I30" s="31"/>
    </row>
    <row r="31" spans="9:15" ht="14.25">
      <c r="I31" s="38">
        <f>SUM(I9:I27)</f>
        <v>0</v>
      </c>
      <c r="J31" s="39">
        <f>SUM(J9:J27)</f>
        <v>0</v>
      </c>
      <c r="K31" s="36"/>
      <c r="M31" s="36"/>
      <c r="O31" s="36"/>
    </row>
    <row r="32" spans="9:15" ht="14.25">
      <c r="I32" s="31"/>
      <c r="O32" s="36"/>
    </row>
  </sheetData>
  <sheetProtection/>
  <mergeCells count="7">
    <mergeCell ref="N2:O3"/>
    <mergeCell ref="A1:O1"/>
    <mergeCell ref="A2:M2"/>
    <mergeCell ref="A3:M3"/>
    <mergeCell ref="K5:K6"/>
    <mergeCell ref="B4:B6"/>
    <mergeCell ref="A4:A6"/>
  </mergeCells>
  <printOptions horizontalCentered="1"/>
  <pageMargins left="0.11811023622047245" right="0.5118110236220472" top="0.7874015748031497" bottom="0.1968503937007874" header="0.5118110236220472" footer="0.5118110236220472"/>
  <pageSetup fitToHeight="1" fitToWidth="1" horizontalDpi="600" verticalDpi="600" orientation="landscape" paperSize="8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0"/>
  <sheetViews>
    <sheetView view="pageBreakPreview" zoomScaleSheetLayoutView="100" zoomScalePageLayoutView="0" workbookViewId="0" topLeftCell="A1">
      <selection activeCell="A30" sqref="A30:IV30"/>
    </sheetView>
  </sheetViews>
  <sheetFormatPr defaultColWidth="9.140625" defaultRowHeight="12.75"/>
  <cols>
    <col min="1" max="1" width="19.00390625" style="134" customWidth="1"/>
    <col min="2" max="2" width="74.421875" style="134" bestFit="1" customWidth="1"/>
    <col min="3" max="4" width="16.140625" style="134" bestFit="1" customWidth="1"/>
    <col min="5" max="5" width="21.421875" style="134" bestFit="1" customWidth="1"/>
    <col min="6" max="16384" width="9.140625" style="134" customWidth="1"/>
  </cols>
  <sheetData>
    <row r="1" spans="1:5" ht="15.75" thickBot="1">
      <c r="A1" s="194" t="s">
        <v>77</v>
      </c>
      <c r="B1" s="195"/>
      <c r="C1" s="195"/>
      <c r="D1" s="195"/>
      <c r="E1" s="196"/>
    </row>
    <row r="2" spans="1:5" ht="15.75" customHeight="1" thickBot="1">
      <c r="A2" s="135" t="str">
        <f>Cabecalho!B6</f>
        <v>Passagem A: Ligando o Campo da Pólvora à Ladeira da Montanha.</v>
      </c>
      <c r="B2" s="136"/>
      <c r="C2" s="136"/>
      <c r="D2" s="136">
        <f>Cabecalho!G8</f>
        <v>835</v>
      </c>
      <c r="E2" s="197" t="str">
        <f>Cabecalho!H6</f>
        <v>Mês base: Fev/2020</v>
      </c>
    </row>
    <row r="3" spans="1:5" ht="15.75" thickBot="1">
      <c r="A3" s="135" t="str">
        <f>Cabecalho!B12</f>
        <v>Passagem B: Ligando o Terminal da Barroquinha à Estação da Lapa.</v>
      </c>
      <c r="B3" s="136"/>
      <c r="C3" s="136"/>
      <c r="D3" s="136">
        <f>Cabecalho!G14</f>
        <v>425</v>
      </c>
      <c r="E3" s="198"/>
    </row>
    <row r="4" spans="1:5" ht="15.75" thickBot="1">
      <c r="A4" s="199" t="str">
        <f>Cabecalho!F16</f>
        <v>Extensão Total  (Passagens A e B) - m</v>
      </c>
      <c r="B4" s="200"/>
      <c r="C4" s="137"/>
      <c r="D4" s="138">
        <f>Cabecalho!G16</f>
        <v>1260</v>
      </c>
      <c r="E4" s="198"/>
    </row>
    <row r="5" spans="1:5" s="141" customFormat="1" ht="39.75" customHeight="1" thickBot="1">
      <c r="A5" s="139" t="s">
        <v>82</v>
      </c>
      <c r="B5" s="139" t="s">
        <v>2</v>
      </c>
      <c r="C5" s="140" t="s">
        <v>75</v>
      </c>
      <c r="D5" s="140" t="s">
        <v>76</v>
      </c>
      <c r="E5" s="140" t="s">
        <v>63</v>
      </c>
    </row>
    <row r="6" spans="1:5" ht="15.75" hidden="1" thickBot="1">
      <c r="A6" s="142"/>
      <c r="B6" s="143" t="s">
        <v>53</v>
      </c>
      <c r="C6" s="144">
        <f>VLOOKUP(B6,'ORÇ PASSAGEM A'!$B$7:$O$28,14,0)</f>
        <v>0</v>
      </c>
      <c r="D6" s="145">
        <f>VLOOKUP(B6,'ORÇ PASSAGEM B'!$B$7:$O$27,14,0)</f>
        <v>0</v>
      </c>
      <c r="E6" s="146">
        <f>TRUNC(C6+D6,2)</f>
        <v>0</v>
      </c>
    </row>
    <row r="7" spans="1:5" ht="15.75" hidden="1" thickBot="1">
      <c r="A7" s="142"/>
      <c r="B7" s="147" t="s">
        <v>33</v>
      </c>
      <c r="C7" s="144">
        <f>VLOOKUP(B7,'ORÇ PASSAGEM A'!$B$7:$O$28,14,0)</f>
        <v>0</v>
      </c>
      <c r="D7" s="145">
        <f>VLOOKUP(B7,'ORÇ PASSAGEM B'!$B$7:$O$27,14,0)</f>
        <v>0</v>
      </c>
      <c r="E7" s="146">
        <f>TRUNC(C7+D7,2)</f>
        <v>0</v>
      </c>
    </row>
    <row r="8" spans="1:5" ht="15.75" thickBot="1">
      <c r="A8" s="164"/>
      <c r="B8" s="163" t="s">
        <v>80</v>
      </c>
      <c r="C8" s="144"/>
      <c r="D8" s="145"/>
      <c r="E8" s="146"/>
    </row>
    <row r="9" spans="1:5" ht="15.75" thickBot="1">
      <c r="A9" s="151" t="s">
        <v>83</v>
      </c>
      <c r="B9" s="155" t="s">
        <v>46</v>
      </c>
      <c r="C9" s="156"/>
      <c r="D9" s="157"/>
      <c r="E9" s="158"/>
    </row>
    <row r="10" spans="1:5" ht="15.75" customHeight="1" thickBot="1">
      <c r="A10" s="151" t="s">
        <v>84</v>
      </c>
      <c r="B10" s="155" t="s">
        <v>62</v>
      </c>
      <c r="C10" s="156"/>
      <c r="D10" s="157"/>
      <c r="E10" s="158"/>
    </row>
    <row r="11" spans="1:5" ht="15.75" hidden="1" thickBot="1">
      <c r="A11" s="151"/>
      <c r="B11" s="148" t="s">
        <v>29</v>
      </c>
      <c r="C11" s="144"/>
      <c r="D11" s="145"/>
      <c r="E11" s="146"/>
    </row>
    <row r="12" spans="1:5" ht="15.75" thickBot="1">
      <c r="A12" s="151" t="s">
        <v>85</v>
      </c>
      <c r="B12" s="155" t="s">
        <v>32</v>
      </c>
      <c r="C12" s="156"/>
      <c r="D12" s="157"/>
      <c r="E12" s="158"/>
    </row>
    <row r="13" spans="1:5" ht="15.75" hidden="1" thickBot="1">
      <c r="A13" s="149"/>
      <c r="B13" s="150" t="s">
        <v>36</v>
      </c>
      <c r="C13" s="144"/>
      <c r="D13" s="145"/>
      <c r="E13" s="146"/>
    </row>
    <row r="14" spans="1:5" ht="15.75" hidden="1" thickBot="1">
      <c r="A14" s="149"/>
      <c r="B14" s="150" t="s">
        <v>22</v>
      </c>
      <c r="C14" s="144"/>
      <c r="D14" s="145"/>
      <c r="E14" s="146"/>
    </row>
    <row r="15" spans="1:5" ht="15.75" hidden="1" thickBot="1">
      <c r="A15" s="149"/>
      <c r="B15" s="150" t="s">
        <v>23</v>
      </c>
      <c r="C15" s="144"/>
      <c r="D15" s="145"/>
      <c r="E15" s="146"/>
    </row>
    <row r="16" spans="1:5" ht="15.75" thickBot="1">
      <c r="A16" s="164"/>
      <c r="B16" s="150" t="s">
        <v>81</v>
      </c>
      <c r="C16" s="144"/>
      <c r="D16" s="145"/>
      <c r="E16" s="146"/>
    </row>
    <row r="17" spans="1:5" ht="15.75" thickBot="1">
      <c r="A17" s="167">
        <v>2</v>
      </c>
      <c r="B17" s="159" t="s">
        <v>50</v>
      </c>
      <c r="C17" s="156"/>
      <c r="D17" s="157"/>
      <c r="E17" s="158"/>
    </row>
    <row r="18" spans="1:5" ht="15.75" thickBot="1">
      <c r="A18" s="167">
        <v>3</v>
      </c>
      <c r="B18" s="159" t="s">
        <v>49</v>
      </c>
      <c r="C18" s="156"/>
      <c r="D18" s="165"/>
      <c r="E18" s="166"/>
    </row>
    <row r="19" spans="1:5" ht="15.75" thickBot="1">
      <c r="A19" s="167">
        <v>4</v>
      </c>
      <c r="B19" s="159" t="s">
        <v>24</v>
      </c>
      <c r="C19" s="156"/>
      <c r="D19" s="157"/>
      <c r="E19" s="158"/>
    </row>
    <row r="20" spans="1:5" ht="15.75" hidden="1" thickBot="1">
      <c r="A20" s="151"/>
      <c r="B20" s="152" t="s">
        <v>30</v>
      </c>
      <c r="C20" s="144"/>
      <c r="D20" s="145"/>
      <c r="E20" s="146"/>
    </row>
    <row r="21" spans="1:5" ht="15.75" thickBot="1">
      <c r="A21" s="167">
        <v>5</v>
      </c>
      <c r="B21" s="159" t="s">
        <v>48</v>
      </c>
      <c r="C21" s="156"/>
      <c r="D21" s="157"/>
      <c r="E21" s="158"/>
    </row>
    <row r="22" spans="1:5" ht="15.75" thickBot="1">
      <c r="A22" s="167">
        <v>6</v>
      </c>
      <c r="B22" s="159" t="s">
        <v>47</v>
      </c>
      <c r="C22" s="156"/>
      <c r="D22" s="157"/>
      <c r="E22" s="158"/>
    </row>
    <row r="23" spans="1:5" ht="15.75" thickBot="1">
      <c r="A23" s="167">
        <v>7</v>
      </c>
      <c r="B23" s="159" t="s">
        <v>25</v>
      </c>
      <c r="C23" s="156"/>
      <c r="D23" s="157"/>
      <c r="E23" s="158"/>
    </row>
    <row r="24" spans="1:5" ht="15.75" hidden="1" thickBot="1">
      <c r="A24" s="151" t="s">
        <v>37</v>
      </c>
      <c r="B24" s="152" t="s">
        <v>26</v>
      </c>
      <c r="C24" s="144"/>
      <c r="D24" s="145"/>
      <c r="E24" s="146"/>
    </row>
    <row r="25" spans="1:5" ht="15.75" thickBot="1">
      <c r="A25" s="167">
        <v>8</v>
      </c>
      <c r="B25" s="159" t="s">
        <v>51</v>
      </c>
      <c r="C25" s="156"/>
      <c r="D25" s="157"/>
      <c r="E25" s="158"/>
    </row>
    <row r="26" spans="1:5" ht="15.75" thickBot="1">
      <c r="A26" s="167">
        <v>9</v>
      </c>
      <c r="B26" s="159" t="s">
        <v>28</v>
      </c>
      <c r="C26" s="156"/>
      <c r="D26" s="157"/>
      <c r="E26" s="158"/>
    </row>
    <row r="27" spans="1:5" ht="15.75" hidden="1" thickBot="1">
      <c r="A27" s="151" t="s">
        <v>38</v>
      </c>
      <c r="B27" s="152" t="s">
        <v>52</v>
      </c>
      <c r="C27" s="144"/>
      <c r="D27" s="145"/>
      <c r="E27" s="146"/>
    </row>
    <row r="28" spans="1:5" ht="15.75" thickBot="1">
      <c r="A28" s="167">
        <v>10</v>
      </c>
      <c r="B28" s="155" t="s">
        <v>35</v>
      </c>
      <c r="C28" s="156"/>
      <c r="D28" s="156"/>
      <c r="E28" s="158"/>
    </row>
    <row r="29" spans="1:5" ht="15.75" thickBot="1">
      <c r="A29" s="153"/>
      <c r="B29" s="160" t="s">
        <v>45</v>
      </c>
      <c r="C29" s="161"/>
      <c r="D29" s="161"/>
      <c r="E29" s="162"/>
    </row>
    <row r="30" ht="14.25">
      <c r="A30" s="154"/>
    </row>
  </sheetData>
  <sheetProtection/>
  <mergeCells count="3">
    <mergeCell ref="A1:E1"/>
    <mergeCell ref="E2:E4"/>
    <mergeCell ref="A4:B4"/>
  </mergeCells>
  <printOptions/>
  <pageMargins left="0.511811024" right="0.511811024" top="0.787401575" bottom="0.787401575" header="0.31496062" footer="0.31496062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38"/>
  <sheetViews>
    <sheetView tabSelected="1" view="pageBreakPreview" zoomScale="60" zoomScaleNormal="70" zoomScalePageLayoutView="0" workbookViewId="0" topLeftCell="A1">
      <selection activeCell="M17" sqref="M17"/>
    </sheetView>
  </sheetViews>
  <sheetFormatPr defaultColWidth="9.140625" defaultRowHeight="12.75"/>
  <cols>
    <col min="1" max="1" width="9.140625" style="10" customWidth="1"/>
    <col min="2" max="2" width="95.8515625" style="10" bestFit="1" customWidth="1"/>
    <col min="3" max="3" width="21.8515625" style="111" bestFit="1" customWidth="1"/>
    <col min="4" max="4" width="7.7109375" style="111" bestFit="1" customWidth="1"/>
    <col min="5" max="5" width="21.8515625" style="111" bestFit="1" customWidth="1"/>
    <col min="6" max="6" width="7.7109375" style="111" bestFit="1" customWidth="1"/>
    <col min="7" max="7" width="21.57421875" style="111" customWidth="1"/>
    <col min="8" max="8" width="7.7109375" style="111" bestFit="1" customWidth="1"/>
    <col min="9" max="9" width="25.28125" style="111" customWidth="1"/>
    <col min="10" max="10" width="7.7109375" style="111" bestFit="1" customWidth="1"/>
    <col min="11" max="11" width="27.00390625" style="10" bestFit="1" customWidth="1"/>
    <col min="12" max="12" width="24.421875" style="10" bestFit="1" customWidth="1"/>
    <col min="13" max="16384" width="9.140625" style="10" customWidth="1"/>
  </cols>
  <sheetData>
    <row r="1" spans="2:15" ht="14.25">
      <c r="B1" s="91"/>
      <c r="C1" s="92"/>
      <c r="D1" s="92"/>
      <c r="E1" s="92"/>
      <c r="F1" s="92"/>
      <c r="G1" s="92"/>
      <c r="H1" s="92"/>
      <c r="I1" s="92"/>
      <c r="J1" s="92"/>
      <c r="K1" s="91"/>
      <c r="L1" s="91"/>
      <c r="M1" s="91"/>
      <c r="N1" s="91"/>
      <c r="O1" s="91"/>
    </row>
    <row r="2" spans="1:15" ht="27.75">
      <c r="A2" s="29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91"/>
      <c r="N2" s="91"/>
      <c r="O2" s="91"/>
    </row>
    <row r="3" spans="2:15" ht="28.5" thickBot="1"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1"/>
      <c r="N3" s="91"/>
      <c r="O3" s="91"/>
    </row>
    <row r="4" spans="2:15" ht="69.75" customHeight="1" thickBot="1">
      <c r="B4" s="40" t="s">
        <v>78</v>
      </c>
      <c r="C4" s="128">
        <v>30</v>
      </c>
      <c r="D4" s="233" t="s">
        <v>86</v>
      </c>
      <c r="E4" s="128">
        <v>60</v>
      </c>
      <c r="F4" s="233" t="s">
        <v>86</v>
      </c>
      <c r="G4" s="128">
        <v>90</v>
      </c>
      <c r="H4" s="233" t="s">
        <v>86</v>
      </c>
      <c r="I4" s="128">
        <v>120</v>
      </c>
      <c r="J4" s="233" t="s">
        <v>86</v>
      </c>
      <c r="K4" s="237" t="s">
        <v>54</v>
      </c>
      <c r="L4" s="239" t="s">
        <v>55</v>
      </c>
      <c r="M4" s="91"/>
      <c r="N4" s="95"/>
      <c r="O4" s="91"/>
    </row>
    <row r="5" spans="2:15" ht="26.25" customHeight="1" thickBot="1">
      <c r="B5" s="96" t="s">
        <v>60</v>
      </c>
      <c r="C5" s="96" t="s">
        <v>61</v>
      </c>
      <c r="D5" s="234"/>
      <c r="E5" s="96" t="s">
        <v>61</v>
      </c>
      <c r="F5" s="234"/>
      <c r="G5" s="96" t="s">
        <v>61</v>
      </c>
      <c r="H5" s="234"/>
      <c r="I5" s="96" t="s">
        <v>61</v>
      </c>
      <c r="J5" s="234"/>
      <c r="K5" s="238"/>
      <c r="L5" s="240"/>
      <c r="M5" s="91"/>
      <c r="N5" s="91"/>
      <c r="O5" s="91"/>
    </row>
    <row r="6" spans="2:15" ht="21" customHeight="1">
      <c r="B6" s="230" t="str">
        <f>'ORÇ TOT PASSG. A e B'!B10</f>
        <v>Estudos Topográficos, interferências e cadastramento de OAE/OAC  </v>
      </c>
      <c r="C6" s="97"/>
      <c r="D6" s="234"/>
      <c r="E6" s="98"/>
      <c r="F6" s="234"/>
      <c r="G6" s="98"/>
      <c r="H6" s="234"/>
      <c r="I6" s="98"/>
      <c r="J6" s="234"/>
      <c r="K6" s="217"/>
      <c r="L6" s="219"/>
      <c r="M6" s="99"/>
      <c r="N6" s="91"/>
      <c r="O6" s="91"/>
    </row>
    <row r="7" spans="2:15" ht="18.75" thickBot="1">
      <c r="B7" s="231"/>
      <c r="C7" s="100"/>
      <c r="D7" s="234"/>
      <c r="E7" s="168"/>
      <c r="F7" s="234"/>
      <c r="G7" s="168"/>
      <c r="H7" s="234"/>
      <c r="I7" s="101"/>
      <c r="J7" s="234"/>
      <c r="K7" s="215"/>
      <c r="L7" s="216"/>
      <c r="M7" s="99"/>
      <c r="N7" s="91"/>
      <c r="O7" s="91"/>
    </row>
    <row r="8" spans="2:15" ht="21" customHeight="1">
      <c r="B8" s="230" t="str">
        <f>'ORÇ TOT PASSG. A e B'!B11</f>
        <v>Estudos Geotécnicos/ Geológicos</v>
      </c>
      <c r="C8" s="97"/>
      <c r="D8" s="234"/>
      <c r="E8" s="98"/>
      <c r="F8" s="234"/>
      <c r="G8" s="98"/>
      <c r="H8" s="234"/>
      <c r="I8" s="98"/>
      <c r="J8" s="234"/>
      <c r="K8" s="217"/>
      <c r="L8" s="219"/>
      <c r="M8" s="91"/>
      <c r="N8" s="91"/>
      <c r="O8" s="91"/>
    </row>
    <row r="9" spans="2:15" ht="18.75" thickBot="1">
      <c r="B9" s="229"/>
      <c r="C9" s="100"/>
      <c r="D9" s="234"/>
      <c r="E9" s="106"/>
      <c r="F9" s="234"/>
      <c r="G9" s="106"/>
      <c r="H9" s="234"/>
      <c r="I9" s="103"/>
      <c r="J9" s="234"/>
      <c r="K9" s="218"/>
      <c r="L9" s="220"/>
      <c r="M9" s="91"/>
      <c r="N9" s="91"/>
      <c r="O9" s="91"/>
    </row>
    <row r="10" spans="2:15" ht="21" customHeight="1">
      <c r="B10" s="231" t="str">
        <f>'ORÇ TOT PASSG. A e B'!B13</f>
        <v>Estudos Hidrológicos </v>
      </c>
      <c r="C10" s="97"/>
      <c r="D10" s="234"/>
      <c r="E10" s="104"/>
      <c r="F10" s="234"/>
      <c r="G10" s="104"/>
      <c r="H10" s="234"/>
      <c r="I10" s="104"/>
      <c r="J10" s="234"/>
      <c r="K10" s="215"/>
      <c r="L10" s="216"/>
      <c r="M10" s="91"/>
      <c r="N10" s="91"/>
      <c r="O10" s="91"/>
    </row>
    <row r="11" spans="2:15" ht="18.75" thickBot="1">
      <c r="B11" s="231"/>
      <c r="C11" s="100"/>
      <c r="D11" s="234"/>
      <c r="E11" s="108"/>
      <c r="F11" s="234"/>
      <c r="G11" s="108"/>
      <c r="H11" s="234"/>
      <c r="I11" s="105"/>
      <c r="J11" s="234"/>
      <c r="K11" s="215"/>
      <c r="L11" s="216"/>
      <c r="M11" s="91"/>
      <c r="N11" s="91"/>
      <c r="O11" s="91"/>
    </row>
    <row r="12" spans="2:15" ht="21" customHeight="1">
      <c r="B12" s="228" t="str">
        <f>'ORÇ TOT PASSG. A e B'!B17</f>
        <v>Projeto Geométrico </v>
      </c>
      <c r="C12" s="98"/>
      <c r="D12" s="234"/>
      <c r="E12" s="98"/>
      <c r="F12" s="234"/>
      <c r="G12" s="98"/>
      <c r="H12" s="234"/>
      <c r="I12" s="98"/>
      <c r="J12" s="234"/>
      <c r="K12" s="217"/>
      <c r="L12" s="219"/>
      <c r="M12" s="91"/>
      <c r="N12" s="95"/>
      <c r="O12" s="91"/>
    </row>
    <row r="13" spans="2:15" ht="18.75" thickBot="1">
      <c r="B13" s="232"/>
      <c r="C13" s="106"/>
      <c r="D13" s="234"/>
      <c r="E13" s="106"/>
      <c r="F13" s="234"/>
      <c r="G13" s="106"/>
      <c r="H13" s="234"/>
      <c r="I13" s="106"/>
      <c r="J13" s="234"/>
      <c r="K13" s="218"/>
      <c r="L13" s="220"/>
      <c r="M13" s="91"/>
      <c r="N13" s="95"/>
      <c r="O13" s="91"/>
    </row>
    <row r="14" spans="2:15" ht="18" customHeight="1">
      <c r="B14" s="227" t="str">
        <f>'ORÇ TOT PASSG. A e B'!B18</f>
        <v>Projeto de Terraplanagem.</v>
      </c>
      <c r="C14" s="104"/>
      <c r="D14" s="234"/>
      <c r="E14" s="98"/>
      <c r="F14" s="234"/>
      <c r="G14" s="98"/>
      <c r="H14" s="234"/>
      <c r="I14" s="104"/>
      <c r="J14" s="234"/>
      <c r="K14" s="217"/>
      <c r="L14" s="219"/>
      <c r="M14" s="91"/>
      <c r="N14" s="91"/>
      <c r="O14" s="107"/>
    </row>
    <row r="15" spans="2:15" ht="18.75" customHeight="1" thickBot="1">
      <c r="B15" s="227"/>
      <c r="C15" s="108"/>
      <c r="D15" s="234"/>
      <c r="E15" s="108"/>
      <c r="F15" s="234"/>
      <c r="G15" s="106"/>
      <c r="H15" s="234"/>
      <c r="I15" s="108"/>
      <c r="J15" s="234"/>
      <c r="K15" s="218"/>
      <c r="L15" s="220"/>
      <c r="M15" s="91"/>
      <c r="N15" s="91"/>
      <c r="O15" s="107"/>
    </row>
    <row r="16" spans="2:15" ht="21" customHeight="1">
      <c r="B16" s="228" t="str">
        <f>'ORÇ TOT PASSG. A e B'!B19</f>
        <v>Projeto de Drenagem e OAC</v>
      </c>
      <c r="C16" s="98"/>
      <c r="D16" s="234"/>
      <c r="E16" s="98"/>
      <c r="F16" s="234"/>
      <c r="G16" s="98"/>
      <c r="H16" s="234"/>
      <c r="I16" s="98"/>
      <c r="J16" s="234"/>
      <c r="K16" s="217"/>
      <c r="L16" s="219"/>
      <c r="M16" s="91"/>
      <c r="N16" s="91"/>
      <c r="O16" s="107"/>
    </row>
    <row r="17" spans="2:15" ht="18.75" thickBot="1">
      <c r="B17" s="232"/>
      <c r="C17" s="106"/>
      <c r="D17" s="234"/>
      <c r="E17" s="103"/>
      <c r="F17" s="234"/>
      <c r="G17" s="106"/>
      <c r="H17" s="234"/>
      <c r="I17" s="106"/>
      <c r="J17" s="234"/>
      <c r="K17" s="218"/>
      <c r="L17" s="220"/>
      <c r="M17" s="91"/>
      <c r="N17" s="91"/>
      <c r="O17" s="107"/>
    </row>
    <row r="18" spans="2:15" ht="21" customHeight="1">
      <c r="B18" s="227" t="str">
        <f>'ORÇ TOT PASSG. A e B'!B21</f>
        <v>Projeto de OAEs</v>
      </c>
      <c r="C18" s="104"/>
      <c r="D18" s="234"/>
      <c r="E18" s="104"/>
      <c r="F18" s="234"/>
      <c r="G18" s="98"/>
      <c r="H18" s="234"/>
      <c r="I18" s="104"/>
      <c r="J18" s="234"/>
      <c r="K18" s="215"/>
      <c r="L18" s="216"/>
      <c r="M18" s="91"/>
      <c r="N18" s="91"/>
      <c r="O18" s="91"/>
    </row>
    <row r="19" spans="2:15" ht="18.75" thickBot="1">
      <c r="B19" s="227"/>
      <c r="C19" s="108"/>
      <c r="D19" s="234"/>
      <c r="E19" s="108"/>
      <c r="F19" s="234"/>
      <c r="G19" s="106"/>
      <c r="H19" s="234"/>
      <c r="I19" s="108"/>
      <c r="J19" s="234"/>
      <c r="K19" s="215"/>
      <c r="L19" s="216"/>
      <c r="M19" s="91"/>
      <c r="N19" s="91"/>
      <c r="O19" s="91"/>
    </row>
    <row r="20" spans="2:15" ht="21" customHeight="1">
      <c r="B20" s="228" t="str">
        <f>'ORÇ TOT PASSG. A e B'!B22</f>
        <v>Projeto de Contenções</v>
      </c>
      <c r="C20" s="98"/>
      <c r="D20" s="234"/>
      <c r="E20" s="98"/>
      <c r="F20" s="234"/>
      <c r="G20" s="98"/>
      <c r="H20" s="234"/>
      <c r="I20" s="98"/>
      <c r="J20" s="234"/>
      <c r="K20" s="217"/>
      <c r="L20" s="219"/>
      <c r="M20" s="91"/>
      <c r="N20" s="91"/>
      <c r="O20" s="91"/>
    </row>
    <row r="21" spans="2:15" ht="18.75" thickBot="1">
      <c r="B21" s="232"/>
      <c r="C21" s="106"/>
      <c r="D21" s="234"/>
      <c r="E21" s="106"/>
      <c r="F21" s="234"/>
      <c r="G21" s="102"/>
      <c r="H21" s="234"/>
      <c r="I21" s="106"/>
      <c r="J21" s="234"/>
      <c r="K21" s="218"/>
      <c r="L21" s="220"/>
      <c r="M21" s="91"/>
      <c r="N21" s="91"/>
      <c r="O21" s="91"/>
    </row>
    <row r="22" spans="2:15" ht="21" customHeight="1">
      <c r="B22" s="227" t="str">
        <f>'ORÇ TOT PASSG. A e B'!B23</f>
        <v>Projeto de Obras Complementares</v>
      </c>
      <c r="C22" s="104"/>
      <c r="D22" s="234"/>
      <c r="E22" s="104"/>
      <c r="F22" s="234"/>
      <c r="G22" s="98"/>
      <c r="H22" s="234"/>
      <c r="I22" s="98"/>
      <c r="J22" s="234"/>
      <c r="K22" s="215"/>
      <c r="L22" s="216"/>
      <c r="M22" s="91"/>
      <c r="N22" s="91"/>
      <c r="O22" s="91"/>
    </row>
    <row r="23" spans="2:15" ht="18.75" thickBot="1">
      <c r="B23" s="227"/>
      <c r="C23" s="108"/>
      <c r="D23" s="234"/>
      <c r="E23" s="108"/>
      <c r="F23" s="234"/>
      <c r="G23" s="108"/>
      <c r="H23" s="234"/>
      <c r="I23" s="108"/>
      <c r="J23" s="234"/>
      <c r="K23" s="215"/>
      <c r="L23" s="216"/>
      <c r="M23" s="91"/>
      <c r="N23" s="91"/>
      <c r="O23" s="91"/>
    </row>
    <row r="24" spans="2:15" ht="21" customHeight="1">
      <c r="B24" s="228" t="str">
        <f>'ORÇ TOT PASSG. A e B'!B25</f>
        <v>Projeto de Componente Ambiental e Paisagismo</v>
      </c>
      <c r="C24" s="98"/>
      <c r="D24" s="234"/>
      <c r="E24" s="98"/>
      <c r="F24" s="234"/>
      <c r="G24" s="98"/>
      <c r="H24" s="234"/>
      <c r="I24" s="98"/>
      <c r="J24" s="234"/>
      <c r="K24" s="225"/>
      <c r="L24" s="213"/>
      <c r="M24" s="91"/>
      <c r="N24" s="91"/>
      <c r="O24" s="91"/>
    </row>
    <row r="25" spans="2:15" ht="18.75" thickBot="1">
      <c r="B25" s="229"/>
      <c r="C25" s="106"/>
      <c r="D25" s="234"/>
      <c r="E25" s="106"/>
      <c r="F25" s="234"/>
      <c r="G25" s="106"/>
      <c r="H25" s="234"/>
      <c r="I25" s="106"/>
      <c r="J25" s="234"/>
      <c r="K25" s="226"/>
      <c r="L25" s="214"/>
      <c r="M25" s="91"/>
      <c r="N25" s="91"/>
      <c r="O25" s="91"/>
    </row>
    <row r="26" spans="2:15" ht="18">
      <c r="B26" s="241" t="str">
        <f>'ORÇ TOT PASSG. A e B'!B26</f>
        <v>Projeto de Iluminação</v>
      </c>
      <c r="C26" s="98"/>
      <c r="D26" s="234"/>
      <c r="E26" s="98"/>
      <c r="F26" s="234"/>
      <c r="G26" s="98"/>
      <c r="H26" s="234"/>
      <c r="I26" s="98"/>
      <c r="J26" s="234"/>
      <c r="K26" s="225"/>
      <c r="L26" s="213"/>
      <c r="M26" s="91"/>
      <c r="N26" s="91"/>
      <c r="O26" s="91"/>
    </row>
    <row r="27" spans="2:15" ht="18.75" thickBot="1">
      <c r="B27" s="242"/>
      <c r="C27" s="106"/>
      <c r="D27" s="234"/>
      <c r="E27" s="106"/>
      <c r="F27" s="234"/>
      <c r="G27" s="106"/>
      <c r="H27" s="234"/>
      <c r="I27" s="106"/>
      <c r="J27" s="234"/>
      <c r="K27" s="226"/>
      <c r="L27" s="214"/>
      <c r="M27" s="91"/>
      <c r="N27" s="91"/>
      <c r="O27" s="91"/>
    </row>
    <row r="28" spans="2:15" ht="18">
      <c r="B28" s="243" t="str">
        <f>'ORÇ TOT PASSG. A e B'!B28</f>
        <v>Orçamento e Plano de Execução da Obra</v>
      </c>
      <c r="C28" s="98"/>
      <c r="D28" s="234"/>
      <c r="E28" s="98"/>
      <c r="F28" s="234"/>
      <c r="G28" s="98"/>
      <c r="H28" s="234"/>
      <c r="I28" s="98"/>
      <c r="J28" s="234"/>
      <c r="K28" s="225"/>
      <c r="L28" s="213"/>
      <c r="M28" s="91"/>
      <c r="N28" s="91"/>
      <c r="O28" s="91"/>
    </row>
    <row r="29" spans="2:15" ht="18.75" thickBot="1">
      <c r="B29" s="242"/>
      <c r="C29" s="106"/>
      <c r="D29" s="235"/>
      <c r="E29" s="106"/>
      <c r="F29" s="235"/>
      <c r="G29" s="106"/>
      <c r="H29" s="235"/>
      <c r="I29" s="106"/>
      <c r="J29" s="235"/>
      <c r="K29" s="226"/>
      <c r="L29" s="214"/>
      <c r="M29" s="91"/>
      <c r="N29" s="91"/>
      <c r="O29" s="91"/>
    </row>
    <row r="30" spans="2:15" ht="21.75" customHeight="1" thickBot="1">
      <c r="B30" s="109" t="s">
        <v>56</v>
      </c>
      <c r="C30" s="209"/>
      <c r="D30" s="210"/>
      <c r="E30" s="209"/>
      <c r="F30" s="210"/>
      <c r="G30" s="209"/>
      <c r="H30" s="210"/>
      <c r="I30" s="209"/>
      <c r="J30" s="210"/>
      <c r="K30" s="221"/>
      <c r="L30" s="223"/>
      <c r="M30" s="91"/>
      <c r="N30" s="91"/>
      <c r="O30" s="107"/>
    </row>
    <row r="31" spans="2:15" ht="16.5" customHeight="1" thickBot="1">
      <c r="B31" s="109" t="s">
        <v>57</v>
      </c>
      <c r="C31" s="205"/>
      <c r="D31" s="206"/>
      <c r="E31" s="207"/>
      <c r="F31" s="208"/>
      <c r="G31" s="207"/>
      <c r="H31" s="208"/>
      <c r="I31" s="207"/>
      <c r="J31" s="208"/>
      <c r="K31" s="221"/>
      <c r="L31" s="223"/>
      <c r="M31" s="91"/>
      <c r="N31" s="91"/>
      <c r="O31" s="91"/>
    </row>
    <row r="32" spans="2:15" ht="16.5" customHeight="1" thickBot="1">
      <c r="B32" s="109" t="s">
        <v>58</v>
      </c>
      <c r="C32" s="209"/>
      <c r="D32" s="210"/>
      <c r="E32" s="201"/>
      <c r="F32" s="202"/>
      <c r="G32" s="201"/>
      <c r="H32" s="202"/>
      <c r="I32" s="201"/>
      <c r="J32" s="202"/>
      <c r="K32" s="221"/>
      <c r="L32" s="223"/>
      <c r="M32" s="91"/>
      <c r="N32" s="91"/>
      <c r="O32" s="91"/>
    </row>
    <row r="33" spans="2:12" ht="16.5" thickBot="1">
      <c r="B33" s="109" t="s">
        <v>59</v>
      </c>
      <c r="C33" s="211"/>
      <c r="D33" s="212"/>
      <c r="E33" s="203"/>
      <c r="F33" s="204"/>
      <c r="G33" s="203"/>
      <c r="H33" s="204"/>
      <c r="I33" s="203"/>
      <c r="J33" s="204"/>
      <c r="K33" s="222"/>
      <c r="L33" s="224"/>
    </row>
    <row r="35" spans="2:12" ht="14.25">
      <c r="B35" s="91"/>
      <c r="C35" s="92"/>
      <c r="D35" s="92"/>
      <c r="E35" s="92"/>
      <c r="F35" s="92"/>
      <c r="G35" s="92"/>
      <c r="H35" s="92"/>
      <c r="I35" s="92"/>
      <c r="J35" s="92"/>
      <c r="K35" s="91"/>
      <c r="L35" s="110"/>
    </row>
    <row r="36" spans="2:12" ht="14.25">
      <c r="B36" s="91"/>
      <c r="C36" s="92"/>
      <c r="D36" s="92"/>
      <c r="E36" s="92"/>
      <c r="F36" s="92"/>
      <c r="G36" s="92"/>
      <c r="H36" s="92"/>
      <c r="I36" s="92"/>
      <c r="J36" s="92"/>
      <c r="K36" s="91"/>
      <c r="L36" s="110"/>
    </row>
    <row r="37" spans="2:12" ht="14.25">
      <c r="B37" s="91"/>
      <c r="C37" s="92"/>
      <c r="D37" s="92"/>
      <c r="E37" s="92"/>
      <c r="F37" s="92"/>
      <c r="G37" s="92"/>
      <c r="H37" s="92"/>
      <c r="I37" s="92"/>
      <c r="J37" s="92"/>
      <c r="K37" s="91"/>
      <c r="L37" s="110"/>
    </row>
    <row r="38" spans="2:12" ht="14.25">
      <c r="B38" s="91"/>
      <c r="C38" s="92"/>
      <c r="D38" s="92"/>
      <c r="E38" s="92"/>
      <c r="F38" s="92"/>
      <c r="G38" s="92"/>
      <c r="H38" s="92"/>
      <c r="I38" s="92"/>
      <c r="J38" s="92"/>
      <c r="K38" s="91"/>
      <c r="L38" s="110"/>
    </row>
  </sheetData>
  <sheetProtection/>
  <mergeCells count="61">
    <mergeCell ref="K24:K25"/>
    <mergeCell ref="L26:L27"/>
    <mergeCell ref="L28:L29"/>
    <mergeCell ref="B14:B15"/>
    <mergeCell ref="B10:B11"/>
    <mergeCell ref="K28:K29"/>
    <mergeCell ref="B26:B27"/>
    <mergeCell ref="B28:B29"/>
    <mergeCell ref="D4:D29"/>
    <mergeCell ref="B2:L2"/>
    <mergeCell ref="K4:K5"/>
    <mergeCell ref="L4:L5"/>
    <mergeCell ref="K6:K7"/>
    <mergeCell ref="L6:L7"/>
    <mergeCell ref="K8:K9"/>
    <mergeCell ref="L8:L9"/>
    <mergeCell ref="B6:B7"/>
    <mergeCell ref="B8:B9"/>
    <mergeCell ref="B16:B17"/>
    <mergeCell ref="B18:B19"/>
    <mergeCell ref="B20:B21"/>
    <mergeCell ref="F4:F29"/>
    <mergeCell ref="H4:H29"/>
    <mergeCell ref="J4:J29"/>
    <mergeCell ref="B12:B13"/>
    <mergeCell ref="C30:D30"/>
    <mergeCell ref="E30:F30"/>
    <mergeCell ref="G30:H30"/>
    <mergeCell ref="B22:B23"/>
    <mergeCell ref="B24:B25"/>
    <mergeCell ref="I30:J30"/>
    <mergeCell ref="L22:L23"/>
    <mergeCell ref="L10:L11"/>
    <mergeCell ref="K12:K13"/>
    <mergeCell ref="L12:L13"/>
    <mergeCell ref="K14:K15"/>
    <mergeCell ref="L14:L15"/>
    <mergeCell ref="K10:K11"/>
    <mergeCell ref="L16:L17"/>
    <mergeCell ref="K16:K17"/>
    <mergeCell ref="K22:K23"/>
    <mergeCell ref="E32:F32"/>
    <mergeCell ref="E33:F33"/>
    <mergeCell ref="L24:L25"/>
    <mergeCell ref="K18:K19"/>
    <mergeCell ref="L18:L19"/>
    <mergeCell ref="K20:K21"/>
    <mergeCell ref="L20:L21"/>
    <mergeCell ref="K30:K33"/>
    <mergeCell ref="L30:L33"/>
    <mergeCell ref="K26:K27"/>
    <mergeCell ref="G32:H32"/>
    <mergeCell ref="G33:H33"/>
    <mergeCell ref="C31:D31"/>
    <mergeCell ref="E31:F31"/>
    <mergeCell ref="G31:H31"/>
    <mergeCell ref="I31:J31"/>
    <mergeCell ref="I32:J32"/>
    <mergeCell ref="I33:J33"/>
    <mergeCell ref="C32:D32"/>
    <mergeCell ref="C33:D33"/>
  </mergeCells>
  <conditionalFormatting sqref="C6 E10 C12 C14 C16 C18 C20 C22 C24 E24 E22 E20 E18 G8 I14 I16 I18 G24 I10 I8 I6 I20 I22 I12 E6 G6 E8 L6:L33">
    <cfRule type="cellIs" priority="185" dxfId="0" operator="notEqual" stopIfTrue="1">
      <formula>0</formula>
    </cfRule>
  </conditionalFormatting>
  <conditionalFormatting sqref="C7 E9 E11 C13 C15 C17 C19 C21 C23 C25 E23 E21 E19 E15 I13 G9 E7 G7 I15 I17 I19 G21 G23 I23 I21 I11 I9 I7 E25 G25 I25 K6:K33">
    <cfRule type="cellIs" priority="184" dxfId="8" operator="notEqual" stopIfTrue="1">
      <formula>0</formula>
    </cfRule>
  </conditionalFormatting>
  <conditionalFormatting sqref="C30:J30">
    <cfRule type="cellIs" priority="179" dxfId="0" operator="notEqual" stopIfTrue="1">
      <formula>0</formula>
    </cfRule>
    <cfRule type="cellIs" priority="181" dxfId="32" operator="notEqual" stopIfTrue="1">
      <formula>0</formula>
    </cfRule>
  </conditionalFormatting>
  <conditionalFormatting sqref="C32:J32">
    <cfRule type="cellIs" priority="178" dxfId="0" operator="notEqual" stopIfTrue="1">
      <formula>0</formula>
    </cfRule>
  </conditionalFormatting>
  <conditionalFormatting sqref="C31:J31">
    <cfRule type="cellIs" priority="177" dxfId="8" operator="notEqual" stopIfTrue="1">
      <formula>0</formula>
    </cfRule>
  </conditionalFormatting>
  <conditionalFormatting sqref="C33:J33">
    <cfRule type="cellIs" priority="176" dxfId="8" operator="notEqual" stopIfTrue="1">
      <formula>0</formula>
    </cfRule>
  </conditionalFormatting>
  <conditionalFormatting sqref="C26">
    <cfRule type="cellIs" priority="120" dxfId="0" operator="notEqual" stopIfTrue="1">
      <formula>0</formula>
    </cfRule>
  </conditionalFormatting>
  <conditionalFormatting sqref="C27">
    <cfRule type="cellIs" priority="119" dxfId="8" operator="notEqual" stopIfTrue="1">
      <formula>0</formula>
    </cfRule>
  </conditionalFormatting>
  <conditionalFormatting sqref="C28">
    <cfRule type="cellIs" priority="118" dxfId="0" operator="notEqual" stopIfTrue="1">
      <formula>0</formula>
    </cfRule>
  </conditionalFormatting>
  <conditionalFormatting sqref="C29">
    <cfRule type="cellIs" priority="117" dxfId="8" operator="notEqual" stopIfTrue="1">
      <formula>0</formula>
    </cfRule>
  </conditionalFormatting>
  <conditionalFormatting sqref="E26 E28">
    <cfRule type="cellIs" priority="116" dxfId="0" operator="notEqual" stopIfTrue="1">
      <formula>0</formula>
    </cfRule>
  </conditionalFormatting>
  <conditionalFormatting sqref="E27 E29">
    <cfRule type="cellIs" priority="115" dxfId="8" operator="notEqual" stopIfTrue="1">
      <formula>0</formula>
    </cfRule>
  </conditionalFormatting>
  <conditionalFormatting sqref="G26 G28">
    <cfRule type="cellIs" priority="114" dxfId="0" operator="notEqual" stopIfTrue="1">
      <formula>0</formula>
    </cfRule>
  </conditionalFormatting>
  <conditionalFormatting sqref="G27 G29">
    <cfRule type="cellIs" priority="113" dxfId="8" operator="notEqual" stopIfTrue="1">
      <formula>0</formula>
    </cfRule>
  </conditionalFormatting>
  <conditionalFormatting sqref="I27 I29">
    <cfRule type="cellIs" priority="111" dxfId="8" operator="notEqual" stopIfTrue="1">
      <formula>0</formula>
    </cfRule>
  </conditionalFormatting>
  <conditionalFormatting sqref="G11">
    <cfRule type="cellIs" priority="85" dxfId="8" operator="notEqual" stopIfTrue="1">
      <formula>0</formula>
    </cfRule>
  </conditionalFormatting>
  <conditionalFormatting sqref="G10">
    <cfRule type="cellIs" priority="84" dxfId="0" operator="notEqual" stopIfTrue="1">
      <formula>0</formula>
    </cfRule>
  </conditionalFormatting>
  <conditionalFormatting sqref="E16">
    <cfRule type="cellIs" priority="81" dxfId="0" operator="notEqual" stopIfTrue="1">
      <formula>0</formula>
    </cfRule>
  </conditionalFormatting>
  <conditionalFormatting sqref="E17">
    <cfRule type="cellIs" priority="80" dxfId="8" operator="notEqual" stopIfTrue="1">
      <formula>0</formula>
    </cfRule>
  </conditionalFormatting>
  <conditionalFormatting sqref="E12">
    <cfRule type="cellIs" priority="33" dxfId="0" operator="notEqual" stopIfTrue="1">
      <formula>0</formula>
    </cfRule>
  </conditionalFormatting>
  <conditionalFormatting sqref="E13">
    <cfRule type="cellIs" priority="32" dxfId="8" operator="notEqual" stopIfTrue="1">
      <formula>0</formula>
    </cfRule>
  </conditionalFormatting>
  <conditionalFormatting sqref="G12 G14">
    <cfRule type="cellIs" priority="29" dxfId="0" operator="notEqual" stopIfTrue="1">
      <formula>0</formula>
    </cfRule>
  </conditionalFormatting>
  <conditionalFormatting sqref="G13 G15 G17 G19">
    <cfRule type="cellIs" priority="28" dxfId="8" operator="notEqual" stopIfTrue="1">
      <formula>0</formula>
    </cfRule>
  </conditionalFormatting>
  <conditionalFormatting sqref="C8">
    <cfRule type="cellIs" priority="13" dxfId="0" operator="notEqual" stopIfTrue="1">
      <formula>0</formula>
    </cfRule>
  </conditionalFormatting>
  <conditionalFormatting sqref="C9">
    <cfRule type="cellIs" priority="12" dxfId="8" operator="notEqual" stopIfTrue="1">
      <formula>0</formula>
    </cfRule>
  </conditionalFormatting>
  <conditionalFormatting sqref="C10">
    <cfRule type="cellIs" priority="11" dxfId="0" operator="notEqual" stopIfTrue="1">
      <formula>0</formula>
    </cfRule>
  </conditionalFormatting>
  <conditionalFormatting sqref="C11">
    <cfRule type="cellIs" priority="10" dxfId="8" operator="notEqual" stopIfTrue="1">
      <formula>0</formula>
    </cfRule>
  </conditionalFormatting>
  <conditionalFormatting sqref="E14">
    <cfRule type="cellIs" priority="9" dxfId="0" operator="notEqual" stopIfTrue="1">
      <formula>0</formula>
    </cfRule>
  </conditionalFormatting>
  <conditionalFormatting sqref="G16">
    <cfRule type="cellIs" priority="8" dxfId="0" operator="notEqual" stopIfTrue="1">
      <formula>0</formula>
    </cfRule>
  </conditionalFormatting>
  <conditionalFormatting sqref="G18">
    <cfRule type="cellIs" priority="7" dxfId="0" operator="notEqual" stopIfTrue="1">
      <formula>0</formula>
    </cfRule>
  </conditionalFormatting>
  <conditionalFormatting sqref="G20">
    <cfRule type="cellIs" priority="6" dxfId="0" operator="notEqual" stopIfTrue="1">
      <formula>0</formula>
    </cfRule>
  </conditionalFormatting>
  <conditionalFormatting sqref="G22">
    <cfRule type="cellIs" priority="5" dxfId="0" operator="notEqual" stopIfTrue="1">
      <formula>0</formula>
    </cfRule>
  </conditionalFormatting>
  <conditionalFormatting sqref="I24">
    <cfRule type="cellIs" priority="4" dxfId="0" operator="notEqual" stopIfTrue="1">
      <formula>0</formula>
    </cfRule>
  </conditionalFormatting>
  <conditionalFormatting sqref="I26">
    <cfRule type="cellIs" priority="2" dxfId="0" operator="notEqual" stopIfTrue="1">
      <formula>0</formula>
    </cfRule>
  </conditionalFormatting>
  <conditionalFormatting sqref="I28">
    <cfRule type="cellIs" priority="1" dxfId="0" operator="notEqual" stopIfTrue="1">
      <formula>0</formula>
    </cfRule>
  </conditionalFormatting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BG1773"/>
  <sheetViews>
    <sheetView showGridLines="0" view="pageBreakPreview" zoomScale="110" zoomScaleSheetLayoutView="110" zoomScalePageLayoutView="0" workbookViewId="0" topLeftCell="A1">
      <selection activeCell="H22" sqref="H22"/>
    </sheetView>
  </sheetViews>
  <sheetFormatPr defaultColWidth="9.140625" defaultRowHeight="12.75"/>
  <cols>
    <col min="2" max="2" width="8.28125" style="0" bestFit="1" customWidth="1"/>
    <col min="3" max="3" width="11.8515625" style="0" customWidth="1"/>
    <col min="4" max="4" width="13.57421875" style="0" customWidth="1"/>
    <col min="5" max="5" width="8.28125" style="0" customWidth="1"/>
    <col min="6" max="6" width="6.140625" style="0" customWidth="1"/>
    <col min="7" max="7" width="49.28125" style="0" customWidth="1"/>
    <col min="8" max="8" width="19.421875" style="0" customWidth="1"/>
    <col min="9" max="13" width="11.140625" style="0" customWidth="1"/>
    <col min="14" max="14" width="22.421875" style="0" bestFit="1" customWidth="1"/>
    <col min="15" max="15" width="11.140625" style="0" customWidth="1"/>
    <col min="16" max="16" width="11.421875" style="0" customWidth="1"/>
    <col min="17" max="17" width="24.00390625" style="0" customWidth="1"/>
  </cols>
  <sheetData>
    <row r="3" ht="13.5" thickBot="1">
      <c r="G3" s="3" t="s">
        <v>34</v>
      </c>
    </row>
    <row r="4" spans="2:59" ht="19.5" thickBot="1" thickTop="1">
      <c r="B4" s="256" t="s">
        <v>70</v>
      </c>
      <c r="C4" s="257"/>
      <c r="D4" s="257"/>
      <c r="E4" s="257"/>
      <c r="F4" s="257"/>
      <c r="G4" s="257"/>
      <c r="H4" s="25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2:59" ht="18.75" thickBot="1">
      <c r="B5" s="247" t="s">
        <v>31</v>
      </c>
      <c r="C5" s="248"/>
      <c r="D5" s="248"/>
      <c r="E5" s="248"/>
      <c r="F5" s="248"/>
      <c r="G5" s="248"/>
      <c r="H5" s="24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2:59" ht="12.75">
      <c r="B6" s="250" t="s">
        <v>64</v>
      </c>
      <c r="C6" s="251"/>
      <c r="D6" s="251"/>
      <c r="E6" s="251"/>
      <c r="F6" s="251"/>
      <c r="G6" s="252"/>
      <c r="H6" s="253" t="s">
        <v>79</v>
      </c>
      <c r="I6" s="1"/>
      <c r="J6" s="1"/>
      <c r="K6" s="1"/>
      <c r="L6" s="1"/>
      <c r="M6" s="1"/>
      <c r="N6" s="12"/>
      <c r="O6" s="9"/>
      <c r="P6" s="1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2:59" ht="12.75">
      <c r="B7" s="244" t="s">
        <v>68</v>
      </c>
      <c r="C7" s="245"/>
      <c r="D7" s="245"/>
      <c r="E7" s="245"/>
      <c r="F7" s="245"/>
      <c r="G7" s="246"/>
      <c r="H7" s="254"/>
      <c r="I7" s="1"/>
      <c r="J7" s="1"/>
      <c r="K7" s="1"/>
      <c r="L7" s="1"/>
      <c r="M7" s="1"/>
      <c r="N7" s="11"/>
      <c r="O7" s="18"/>
      <c r="P7" s="6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2:59" ht="13.5" thickBot="1">
      <c r="B8" s="88" t="s">
        <v>66</v>
      </c>
      <c r="C8" s="16"/>
      <c r="D8" s="16"/>
      <c r="E8" s="16"/>
      <c r="F8" s="17" t="s">
        <v>65</v>
      </c>
      <c r="G8" s="22">
        <v>835</v>
      </c>
      <c r="H8" s="255"/>
      <c r="I8" s="1"/>
      <c r="J8" s="1"/>
      <c r="K8" s="1"/>
      <c r="L8" s="1"/>
      <c r="M8" s="1"/>
      <c r="N8" s="11"/>
      <c r="O8" s="18"/>
      <c r="P8" s="6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2:59" ht="12.75">
      <c r="B9" s="1"/>
      <c r="C9" s="1"/>
      <c r="D9" s="1"/>
      <c r="E9" s="1"/>
      <c r="F9" s="1"/>
      <c r="G9" s="1"/>
      <c r="H9" s="7"/>
      <c r="I9" s="1"/>
      <c r="J9" s="1"/>
      <c r="K9" s="1"/>
      <c r="L9" s="1"/>
      <c r="M9" s="1"/>
      <c r="N9" s="11"/>
      <c r="O9" s="89"/>
      <c r="P9" s="90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ht="13.5" thickBot="1">
      <c r="G10" s="3" t="s">
        <v>34</v>
      </c>
    </row>
    <row r="11" spans="2:59" ht="18.75" thickBot="1">
      <c r="B11" s="247" t="s">
        <v>31</v>
      </c>
      <c r="C11" s="248"/>
      <c r="D11" s="248"/>
      <c r="E11" s="248"/>
      <c r="F11" s="248"/>
      <c r="G11" s="248"/>
      <c r="H11" s="24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2:59" ht="12.75">
      <c r="B12" s="250" t="s">
        <v>72</v>
      </c>
      <c r="C12" s="251"/>
      <c r="D12" s="251"/>
      <c r="E12" s="251"/>
      <c r="F12" s="251"/>
      <c r="G12" s="252"/>
      <c r="H12" s="253" t="s">
        <v>79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2:59" ht="12.75">
      <c r="B13" s="244" t="s">
        <v>67</v>
      </c>
      <c r="C13" s="245"/>
      <c r="D13" s="245"/>
      <c r="E13" s="245"/>
      <c r="F13" s="245"/>
      <c r="G13" s="246"/>
      <c r="H13" s="25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2:59" ht="13.5" thickBot="1">
      <c r="B14" s="88" t="s">
        <v>69</v>
      </c>
      <c r="C14" s="16"/>
      <c r="D14" s="16"/>
      <c r="E14" s="16"/>
      <c r="F14" s="17" t="s">
        <v>65</v>
      </c>
      <c r="G14" s="22">
        <v>425</v>
      </c>
      <c r="H14" s="25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2:59" ht="13.5" thickBot="1">
      <c r="B15" s="13"/>
      <c r="C15" s="13"/>
      <c r="D15" s="13"/>
      <c r="E15" s="13"/>
      <c r="F15" s="14"/>
      <c r="G15" s="14"/>
      <c r="H15" s="1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2:59" s="8" customFormat="1" ht="21.75" customHeight="1" thickBot="1">
      <c r="B16" s="24"/>
      <c r="C16" s="25"/>
      <c r="D16" s="25"/>
      <c r="E16" s="25"/>
      <c r="F16" s="26" t="s">
        <v>71</v>
      </c>
      <c r="G16" s="27">
        <f>G8+G14</f>
        <v>1260</v>
      </c>
      <c r="H16" s="28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</row>
    <row r="17" spans="2:59" ht="20.25" customHeight="1">
      <c r="B17" s="1"/>
      <c r="C17" s="1"/>
      <c r="D17" s="1"/>
      <c r="E17" s="1"/>
      <c r="F17" s="1"/>
      <c r="G17" s="20"/>
      <c r="H17" s="21"/>
      <c r="I17" s="1"/>
      <c r="J17" s="1"/>
      <c r="K17" s="1"/>
      <c r="L17" s="1"/>
      <c r="M17" s="1"/>
      <c r="N17" s="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2:59" ht="12.75">
      <c r="B18" s="1"/>
      <c r="C18" s="1"/>
      <c r="D18" s="1"/>
      <c r="E18" s="1"/>
      <c r="F18" s="1"/>
      <c r="G18" s="1"/>
      <c r="H18" s="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2:59" ht="12.75">
      <c r="B19" s="1"/>
      <c r="C19" s="1"/>
      <c r="D19" s="1"/>
      <c r="E19" s="1"/>
      <c r="F19" s="1"/>
      <c r="G19" s="1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2:59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2:59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2:59" ht="12.75">
      <c r="B22" s="1"/>
      <c r="C22" s="1"/>
      <c r="D22" s="1"/>
      <c r="E22" s="1"/>
      <c r="F22" s="1"/>
      <c r="G22" s="1"/>
      <c r="H22" s="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2:59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2:59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2:59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2:59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2:59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2:59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2:59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2:59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2:59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2:59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2:59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2:59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2:5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2:59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2:59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2:59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2:59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2:59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2:59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2:59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2:59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2:59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2:59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2:59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2:59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2:59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2:59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2:59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2:59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2:59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2:59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2:59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2:59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2:59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2:59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2:59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2:59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2:59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2:59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2:59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2:59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2:59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2:59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2:59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2:59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2:59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2:59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2:59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2:59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2:59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2:59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2:59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2:59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2:59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2:59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2:59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2:59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2:59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2:59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2:59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2:59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2:59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2:59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2:59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2:59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2:59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2:59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2:59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2:59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2:59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2:59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2:59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2:59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2:59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2:59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2:59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2:59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2:59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2:59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2:59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2:59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2:59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2:59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2:59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2:59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2:59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2:59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2:59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2:59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2:59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</row>
    <row r="113" spans="2:59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</row>
    <row r="114" spans="2:59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</row>
    <row r="115" spans="2:59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</row>
    <row r="116" spans="2:59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</row>
    <row r="117" spans="2:59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</row>
    <row r="118" spans="2:59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</row>
    <row r="119" spans="2:59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</row>
    <row r="120" spans="2:59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</row>
    <row r="121" spans="2:59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</row>
    <row r="122" spans="2:59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</row>
    <row r="123" spans="2:59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</row>
    <row r="124" spans="2:59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</row>
    <row r="125" spans="2:59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</row>
    <row r="126" spans="2:59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</row>
    <row r="127" spans="2:59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</row>
    <row r="128" spans="2:59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</row>
    <row r="129" spans="2:59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</row>
    <row r="130" spans="2:59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</row>
    <row r="131" spans="2:59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</row>
    <row r="132" spans="2:59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</row>
    <row r="133" spans="2:59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</row>
    <row r="134" spans="2:59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</row>
    <row r="135" spans="2:59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</row>
    <row r="136" spans="2:59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</row>
    <row r="137" spans="2:59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</row>
    <row r="138" spans="2:59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</row>
    <row r="139" spans="2:59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</row>
    <row r="140" spans="2:59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</row>
    <row r="141" spans="2:59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</row>
    <row r="142" spans="2:59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</row>
    <row r="143" spans="2:59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</row>
    <row r="144" spans="2:59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</row>
    <row r="145" spans="2:59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</row>
    <row r="146" spans="2:59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</row>
    <row r="147" spans="2:59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</row>
    <row r="148" spans="2:59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</row>
    <row r="149" spans="2:59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</row>
    <row r="150" spans="2:59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</row>
    <row r="151" spans="2:59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</row>
    <row r="152" spans="2:59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</row>
    <row r="153" spans="2:59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</row>
    <row r="154" spans="2:59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</row>
    <row r="155" spans="2:59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</row>
    <row r="156" spans="2:59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</row>
    <row r="157" spans="2:59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</row>
    <row r="158" spans="2:59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</row>
    <row r="159" spans="2:59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</row>
    <row r="160" spans="2:59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</row>
    <row r="161" spans="2:59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</row>
    <row r="162" spans="2:59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</row>
    <row r="163" spans="2:59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</row>
    <row r="164" spans="2:59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</row>
    <row r="165" spans="2:59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</row>
    <row r="166" spans="2:59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</row>
    <row r="167" spans="2:59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</row>
    <row r="168" spans="2:59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</row>
    <row r="169" spans="2:59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</row>
    <row r="170" spans="2:59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</row>
    <row r="171" spans="2:59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</row>
    <row r="172" spans="2:59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</row>
    <row r="173" spans="2:59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</row>
    <row r="174" spans="2:59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</row>
    <row r="175" spans="2:59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</row>
    <row r="176" spans="2:59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</row>
    <row r="177" spans="2:59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</row>
    <row r="178" spans="2:59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</row>
    <row r="179" spans="2:59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</row>
    <row r="180" spans="2:59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</row>
    <row r="181" spans="2:59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</row>
    <row r="182" spans="2:59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</row>
    <row r="183" spans="2:59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</row>
    <row r="184" spans="2:59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</row>
    <row r="185" spans="2:59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</row>
    <row r="186" spans="2:59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</row>
    <row r="187" spans="2:59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</row>
    <row r="188" spans="2:59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</row>
    <row r="189" spans="2:59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</row>
    <row r="190" spans="2:59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</row>
    <row r="191" spans="2:59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</row>
    <row r="192" spans="2:59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</row>
    <row r="193" spans="2:59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</row>
    <row r="194" spans="2:59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</row>
    <row r="195" spans="2:59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</row>
    <row r="196" spans="2:59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</row>
    <row r="197" spans="2:59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</row>
    <row r="198" spans="2:59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</row>
    <row r="199" spans="2:59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</row>
    <row r="200" spans="2:59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</row>
    <row r="201" spans="2:59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</row>
    <row r="202" spans="2:59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</row>
    <row r="203" spans="2:59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</row>
    <row r="204" spans="2:59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</row>
    <row r="205" spans="2:59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</row>
    <row r="206" spans="2:59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</row>
    <row r="207" spans="2:59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</row>
    <row r="208" spans="2:59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</row>
    <row r="209" spans="2:59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</row>
    <row r="210" spans="2:59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</row>
    <row r="211" spans="2:59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</row>
    <row r="212" spans="2:59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</row>
    <row r="213" spans="2:59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</row>
    <row r="214" spans="2:59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</row>
    <row r="215" spans="2:59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</row>
    <row r="216" spans="2:59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</row>
    <row r="217" spans="2:59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</row>
    <row r="218" spans="2:59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</row>
    <row r="219" spans="2:59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</row>
    <row r="220" spans="2:59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</row>
    <row r="221" spans="2:59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</row>
    <row r="222" spans="2:59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</row>
    <row r="223" spans="2:59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</row>
    <row r="224" spans="2:59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</row>
    <row r="225" spans="2:59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</row>
    <row r="226" spans="2:59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</row>
    <row r="227" spans="2:59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</row>
    <row r="228" spans="2:59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</row>
    <row r="229" spans="2:59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</row>
    <row r="230" spans="2:59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</row>
    <row r="231" spans="2:59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</row>
    <row r="232" spans="2:59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</row>
    <row r="233" spans="2:59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</row>
    <row r="234" spans="2:59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</row>
    <row r="235" spans="2:59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</row>
    <row r="236" spans="2:59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</row>
    <row r="237" spans="2:59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</row>
    <row r="238" spans="2:59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</row>
    <row r="239" spans="2:59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</row>
    <row r="240" spans="2:59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</row>
    <row r="241" spans="2:59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</row>
    <row r="242" spans="2:59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</row>
    <row r="243" spans="2:59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</row>
    <row r="244" spans="2:59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</row>
    <row r="245" spans="2:59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</row>
    <row r="246" spans="2:59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</row>
    <row r="247" spans="2:59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</row>
    <row r="248" spans="2:59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</row>
    <row r="249" spans="2:59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</row>
    <row r="250" spans="2:59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</row>
    <row r="251" spans="2:59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</row>
    <row r="252" spans="2:59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</row>
    <row r="253" spans="2:59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</row>
    <row r="254" spans="2:59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</row>
    <row r="255" spans="2:59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</row>
    <row r="256" spans="2:59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</row>
    <row r="257" spans="2:59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</row>
    <row r="258" spans="2:59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</row>
    <row r="259" spans="2:59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</row>
    <row r="260" spans="2:59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</row>
    <row r="261" spans="2:59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</row>
    <row r="262" spans="2:59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</row>
    <row r="263" spans="2:59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</row>
    <row r="264" spans="2:59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</row>
    <row r="265" spans="2:59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</row>
    <row r="266" spans="2:59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</row>
    <row r="267" spans="2:59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</row>
    <row r="268" spans="2:59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</row>
    <row r="269" spans="2:59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</row>
    <row r="270" spans="2:59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</row>
    <row r="271" spans="2:59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</row>
    <row r="272" spans="2:59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</row>
    <row r="273" spans="2:59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</row>
    <row r="274" spans="2:59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</row>
    <row r="275" spans="2:59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</row>
    <row r="276" spans="2:59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</row>
    <row r="277" spans="2:59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</row>
    <row r="278" spans="2:59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</row>
    <row r="279" spans="2:59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</row>
    <row r="280" spans="2:59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</row>
    <row r="281" spans="2:59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</row>
    <row r="282" spans="2:59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</row>
    <row r="283" spans="2:59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</row>
    <row r="284" spans="2:59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</row>
    <row r="285" spans="2:59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</row>
    <row r="286" spans="2:59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</row>
    <row r="287" spans="2:59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</row>
    <row r="288" spans="2:59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</row>
    <row r="289" spans="2:59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</row>
    <row r="290" spans="2:59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</row>
    <row r="291" spans="2:59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</row>
    <row r="292" spans="2:59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</row>
    <row r="293" spans="2:59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</row>
    <row r="294" spans="2:59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</row>
    <row r="295" spans="2:59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</row>
    <row r="296" spans="2:59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</row>
    <row r="297" spans="2:59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</row>
    <row r="298" spans="2:59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</row>
    <row r="299" spans="2:59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</row>
    <row r="300" spans="2:59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</row>
    <row r="301" spans="2:59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</row>
    <row r="302" spans="2:59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</row>
    <row r="303" spans="2:59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</row>
    <row r="304" spans="2:59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</row>
    <row r="305" spans="2:59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</row>
    <row r="306" spans="2:59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</row>
    <row r="307" spans="2:59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</row>
    <row r="308" spans="2:59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</row>
    <row r="309" spans="2:59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</row>
    <row r="310" spans="2:59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</row>
    <row r="311" spans="2:59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</row>
    <row r="312" spans="2:59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</row>
    <row r="313" spans="2:59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</row>
    <row r="314" spans="2:59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</row>
    <row r="315" spans="2:59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</row>
    <row r="316" spans="2:59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</row>
    <row r="317" spans="2:59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</row>
    <row r="318" spans="2:59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</row>
    <row r="319" spans="2:59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</row>
    <row r="320" spans="2:59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</row>
    <row r="321" spans="2:59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</row>
    <row r="322" spans="2:59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</row>
    <row r="323" spans="2:59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</row>
    <row r="324" spans="2:59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</row>
    <row r="325" spans="2:59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</row>
    <row r="326" spans="2:59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</row>
    <row r="327" spans="2:59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</row>
    <row r="328" spans="2:59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</row>
    <row r="329" spans="2:59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</row>
    <row r="330" spans="2:59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</row>
    <row r="331" spans="2:59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</row>
    <row r="332" spans="2:59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</row>
    <row r="333" spans="2:59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</row>
    <row r="334" spans="2:59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</row>
    <row r="335" spans="2:59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</row>
    <row r="336" spans="2:59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</row>
    <row r="337" spans="2:59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</row>
    <row r="338" spans="2:59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</row>
    <row r="339" spans="2:59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</row>
    <row r="340" spans="2:59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</row>
    <row r="341" spans="2:59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</row>
    <row r="342" spans="2:59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</row>
    <row r="343" spans="2:59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</row>
    <row r="344" spans="2:59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</row>
    <row r="345" spans="2:59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</row>
    <row r="346" spans="2:59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</row>
    <row r="347" spans="2:59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</row>
    <row r="348" spans="2:59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</row>
    <row r="349" spans="2:59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</row>
    <row r="350" spans="2:59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</row>
    <row r="351" spans="2:59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</row>
    <row r="352" spans="2:59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</row>
    <row r="353" spans="2:59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</row>
    <row r="354" spans="2:59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</row>
    <row r="355" spans="2:59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</row>
    <row r="356" spans="2:59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</row>
    <row r="357" spans="2:59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</row>
    <row r="358" spans="2:59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</row>
    <row r="359" spans="2:59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</row>
    <row r="360" spans="2:59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</row>
    <row r="361" spans="2:59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</row>
    <row r="362" spans="2:59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</row>
    <row r="363" spans="2:59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</row>
    <row r="364" spans="2:59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</row>
    <row r="365" spans="2:59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</row>
    <row r="366" spans="2:59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</row>
    <row r="367" spans="2:59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</row>
    <row r="368" spans="2:59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</row>
    <row r="369" spans="2:59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</row>
    <row r="370" spans="2:59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</row>
    <row r="371" spans="2:59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</row>
    <row r="372" spans="2:59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</row>
    <row r="373" spans="2:59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</row>
    <row r="374" spans="2:59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</row>
    <row r="375" spans="2:59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</row>
    <row r="376" spans="2:59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</row>
    <row r="377" spans="2:59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</row>
    <row r="378" spans="2:59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</row>
    <row r="379" spans="2:59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</row>
    <row r="380" spans="2:59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</row>
    <row r="381" spans="2:59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</row>
    <row r="382" spans="2:59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</row>
    <row r="383" spans="2:59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</row>
    <row r="384" spans="2:59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</row>
    <row r="385" spans="2:59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</row>
    <row r="386" spans="2:59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</row>
    <row r="387" spans="2:59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</row>
    <row r="388" spans="2:59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</row>
    <row r="389" spans="2:59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</row>
    <row r="390" spans="2:59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</row>
    <row r="391" spans="2:59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</row>
    <row r="392" spans="2:59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</row>
    <row r="393" spans="2:59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</row>
    <row r="394" spans="2:59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</row>
    <row r="395" spans="2:59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</row>
    <row r="396" spans="2:59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</row>
    <row r="397" spans="2:59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</row>
    <row r="398" spans="2:59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</row>
    <row r="399" spans="2:59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</row>
    <row r="400" spans="2:59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</row>
    <row r="401" spans="2:59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</row>
    <row r="402" spans="2:59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</row>
    <row r="403" spans="2:59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</row>
    <row r="404" spans="2:59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</row>
    <row r="405" spans="2:59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</row>
    <row r="406" spans="2:59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</row>
    <row r="407" spans="2:59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</row>
    <row r="408" spans="2:59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</row>
    <row r="409" spans="2:59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</row>
    <row r="410" spans="2:59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</row>
    <row r="411" spans="2:59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</row>
    <row r="412" spans="2:59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</row>
    <row r="413" spans="2:59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</row>
    <row r="414" spans="2:59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</row>
    <row r="415" spans="2:59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</row>
    <row r="416" spans="2:59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</row>
    <row r="417" spans="2:59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</row>
    <row r="418" spans="2:59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</row>
    <row r="419" spans="2:59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</row>
    <row r="420" spans="2:59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</row>
    <row r="421" spans="2:59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</row>
    <row r="422" spans="2:59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</row>
    <row r="423" spans="2:59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</row>
    <row r="424" spans="2:59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</row>
    <row r="425" spans="2:59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</row>
    <row r="426" spans="2:59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</row>
    <row r="427" spans="2:59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</row>
    <row r="428" spans="2:59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</row>
    <row r="429" spans="2:59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</row>
    <row r="430" spans="2:59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</row>
    <row r="431" spans="2:59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</row>
    <row r="432" spans="2:59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</row>
    <row r="433" spans="2:59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</row>
    <row r="434" spans="2:59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</row>
    <row r="435" spans="2:59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</row>
    <row r="436" spans="2:59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</row>
    <row r="437" spans="2:59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</row>
    <row r="438" spans="2:59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</row>
    <row r="439" spans="2:59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</row>
    <row r="440" spans="2:59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</row>
    <row r="441" spans="2:59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</row>
    <row r="442" spans="2:59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</row>
    <row r="443" spans="2:59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</row>
    <row r="444" spans="2:59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</row>
    <row r="445" spans="2:59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</row>
    <row r="446" spans="2:59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</row>
    <row r="447" spans="2:59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</row>
    <row r="448" spans="2:59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</row>
    <row r="449" spans="2:59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</row>
    <row r="450" spans="2:59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</row>
    <row r="451" spans="2:59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</row>
    <row r="452" spans="2:59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</row>
    <row r="453" spans="2:59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</row>
    <row r="454" spans="2:59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</row>
    <row r="455" spans="2:59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</row>
    <row r="456" spans="2:59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</row>
    <row r="457" spans="2:59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</row>
    <row r="458" spans="2:59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</row>
    <row r="459" spans="2:59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</row>
    <row r="460" spans="2:59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</row>
    <row r="461" spans="2:59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</row>
    <row r="462" spans="2:59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</row>
    <row r="463" spans="2:59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</row>
    <row r="464" spans="2:59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</row>
    <row r="465" spans="2:59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</row>
    <row r="466" spans="2:59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</row>
    <row r="467" spans="2:59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</row>
    <row r="468" spans="2:59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</row>
    <row r="469" spans="2:59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</row>
    <row r="470" spans="2:59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</row>
    <row r="471" spans="2:59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</row>
    <row r="472" spans="2:59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</row>
    <row r="473" spans="2:59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</row>
    <row r="474" spans="2:59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</row>
    <row r="475" spans="2:59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</row>
    <row r="476" spans="2:59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</row>
    <row r="477" spans="2:59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</row>
    <row r="478" spans="2:59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</row>
    <row r="479" spans="2:59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</row>
    <row r="480" spans="2:59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</row>
    <row r="481" spans="2:59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</row>
    <row r="482" spans="2:59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</row>
    <row r="483" spans="2:59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</row>
    <row r="484" spans="2:59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</row>
    <row r="485" spans="2:59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</row>
    <row r="486" spans="2:59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</row>
    <row r="487" spans="2:59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</row>
    <row r="488" spans="2:59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</row>
    <row r="489" spans="2:59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</row>
    <row r="490" spans="2:59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</row>
    <row r="491" spans="2:59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</row>
    <row r="492" spans="2:59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</row>
    <row r="493" spans="2:59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</row>
    <row r="494" spans="2:59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</row>
    <row r="495" spans="2:59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</row>
    <row r="496" spans="2:59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</row>
    <row r="497" spans="2:59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</row>
    <row r="498" spans="2:59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</row>
    <row r="499" spans="2:59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</row>
    <row r="500" spans="2:59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</row>
    <row r="501" spans="2:59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</row>
    <row r="502" spans="2:59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</row>
    <row r="503" spans="2:59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</row>
    <row r="504" spans="2:59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</row>
    <row r="505" spans="2:59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</row>
    <row r="506" spans="2:59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</row>
    <row r="507" spans="2:59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</row>
    <row r="508" spans="2:59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</row>
    <row r="509" spans="2:59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</row>
    <row r="510" spans="2:59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</row>
    <row r="511" spans="2:59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</row>
    <row r="512" spans="2:59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</row>
    <row r="513" spans="2:59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</row>
    <row r="514" spans="2:59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</row>
    <row r="515" spans="2:59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</row>
    <row r="516" spans="2:59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</row>
    <row r="517" spans="2:59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</row>
    <row r="518" spans="2:59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</row>
    <row r="519" spans="2:59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</row>
    <row r="520" spans="2:59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</row>
    <row r="521" spans="2:59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</row>
    <row r="522" spans="2:59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</row>
    <row r="523" spans="2:59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</row>
    <row r="524" spans="2:59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</row>
    <row r="525" spans="2:59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</row>
    <row r="526" spans="2:59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</row>
    <row r="527" spans="2:59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</row>
    <row r="528" spans="2:59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</row>
    <row r="529" spans="2:59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</row>
    <row r="530" spans="2:59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</row>
    <row r="531" spans="2:59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</row>
    <row r="532" spans="2:59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</row>
    <row r="533" spans="2:59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</row>
    <row r="534" spans="2:59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</row>
    <row r="535" spans="2:59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</row>
    <row r="536" spans="2:59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</row>
    <row r="537" spans="2:59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</row>
    <row r="538" spans="2:59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</row>
    <row r="539" spans="2:59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</row>
    <row r="540" spans="2:59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</row>
    <row r="541" spans="2:59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</row>
    <row r="542" spans="2:59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</row>
    <row r="543" spans="2:59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</row>
    <row r="544" spans="2:59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</row>
    <row r="545" spans="2:59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</row>
    <row r="546" spans="2:59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</row>
    <row r="547" spans="2:59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</row>
    <row r="548" spans="2:59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</row>
    <row r="549" spans="2:59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</row>
    <row r="550" spans="2:59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</row>
    <row r="551" spans="2:59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</row>
    <row r="552" spans="2:59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</row>
    <row r="553" spans="2:59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</row>
    <row r="554" spans="2:59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</row>
    <row r="555" spans="2:59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</row>
    <row r="556" spans="2:59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</row>
    <row r="557" spans="2:59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</row>
    <row r="558" spans="2:59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</row>
    <row r="559" spans="2:59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</row>
    <row r="560" spans="2:59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</row>
    <row r="561" spans="2:59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</row>
    <row r="562" spans="2:59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</row>
    <row r="563" spans="2:59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</row>
    <row r="564" spans="2:59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</row>
    <row r="565" spans="2:59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</row>
    <row r="566" spans="2:59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</row>
    <row r="567" spans="2:59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</row>
    <row r="568" spans="2:59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</row>
    <row r="569" spans="2:59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</row>
    <row r="570" spans="2:59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</row>
    <row r="571" spans="2:59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</row>
    <row r="572" spans="2:59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</row>
    <row r="573" spans="2:59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</row>
    <row r="574" spans="2:59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</row>
    <row r="575" spans="2:59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</row>
    <row r="576" spans="2:59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</row>
    <row r="577" spans="2:59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</row>
    <row r="578" spans="2:59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</row>
    <row r="579" spans="2:59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</row>
    <row r="580" spans="2:59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</row>
    <row r="581" spans="2:59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</row>
    <row r="582" spans="2:59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</row>
    <row r="583" spans="2:59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</row>
    <row r="584" spans="2:59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</row>
    <row r="585" spans="2:59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</row>
    <row r="586" spans="2:59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</row>
    <row r="587" spans="2:59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</row>
    <row r="588" spans="2:59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</row>
    <row r="589" spans="2:59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</row>
    <row r="590" spans="2:59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</row>
    <row r="591" spans="2:59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</row>
    <row r="592" spans="2:59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</row>
    <row r="593" spans="2:59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</row>
    <row r="594" spans="2:59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</row>
    <row r="595" spans="2:59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</row>
    <row r="596" spans="2:59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</row>
    <row r="597" spans="2:59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</row>
    <row r="598" spans="2:59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</row>
    <row r="599" spans="2:59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</row>
    <row r="600" spans="2:59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</row>
    <row r="601" spans="2:59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</row>
    <row r="602" spans="2:59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</row>
    <row r="603" spans="2:59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</row>
    <row r="604" spans="2:59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</row>
    <row r="605" spans="2:59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</row>
    <row r="606" spans="2:59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</row>
    <row r="607" spans="2:59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</row>
    <row r="608" spans="2:59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</row>
    <row r="609" spans="2:59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</row>
    <row r="610" spans="2:59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</row>
    <row r="611" spans="2:59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</row>
    <row r="612" spans="2:59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</row>
    <row r="613" spans="2:59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</row>
    <row r="614" spans="2:59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</row>
    <row r="615" spans="2:59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</row>
    <row r="616" spans="2:59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</row>
    <row r="617" spans="2:59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</row>
    <row r="618" spans="2:59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</row>
    <row r="619" spans="2:59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</row>
    <row r="620" spans="2:59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</row>
    <row r="621" spans="2:59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</row>
    <row r="622" spans="2:59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</row>
    <row r="623" spans="2:59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</row>
    <row r="624" spans="2:59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</row>
    <row r="625" spans="2:59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</row>
    <row r="626" spans="2:59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</row>
    <row r="627" spans="2:59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</row>
    <row r="628" spans="2:59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</row>
    <row r="629" spans="2:59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</row>
    <row r="630" spans="2:59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</row>
    <row r="631" spans="2:59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</row>
    <row r="632" spans="2:59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</row>
    <row r="633" spans="2:59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</row>
    <row r="634" spans="2:59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</row>
    <row r="635" spans="2:59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</row>
    <row r="636" spans="2:59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</row>
    <row r="637" spans="2:59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</row>
    <row r="638" spans="2:59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</row>
    <row r="639" spans="2:59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</row>
    <row r="640" spans="2:59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</row>
    <row r="641" spans="2:59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</row>
    <row r="642" spans="2:59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</row>
    <row r="643" spans="2:59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</row>
    <row r="644" spans="2:59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</row>
    <row r="645" spans="2:59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</row>
    <row r="646" spans="2:59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</row>
    <row r="647" spans="2:59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</row>
    <row r="648" spans="2:59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</row>
    <row r="649" spans="2:59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</row>
    <row r="650" spans="2:59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</row>
    <row r="651" spans="2:59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</row>
    <row r="652" spans="2:59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</row>
    <row r="653" spans="2:59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</row>
    <row r="654" spans="2:59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</row>
    <row r="655" spans="2:59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</row>
    <row r="656" spans="2:59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</row>
    <row r="657" spans="2:59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</row>
    <row r="658" spans="2:59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</row>
    <row r="659" spans="2:59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</row>
    <row r="660" spans="2:59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</row>
    <row r="661" spans="2:59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</row>
    <row r="662" spans="2:59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</row>
    <row r="663" spans="2:59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</row>
    <row r="664" spans="2:59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</row>
    <row r="665" spans="2:59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</row>
    <row r="666" spans="2:59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</row>
    <row r="667" spans="2:59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</row>
    <row r="668" spans="2:59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</row>
    <row r="669" spans="2:59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</row>
    <row r="670" spans="2:59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</row>
    <row r="671" spans="2:59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</row>
    <row r="672" spans="2:59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</row>
    <row r="673" spans="2:59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</row>
    <row r="674" spans="2:59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</row>
    <row r="675" spans="2:59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</row>
    <row r="676" spans="2:59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</row>
    <row r="677" spans="2:59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</row>
    <row r="678" spans="2:59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</row>
    <row r="679" spans="2:59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</row>
    <row r="680" spans="2:59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</row>
    <row r="681" spans="2:59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</row>
    <row r="682" spans="2:59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</row>
    <row r="683" spans="2:59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</row>
    <row r="684" spans="2:59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</row>
    <row r="685" spans="2:59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</row>
    <row r="686" spans="2:59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</row>
    <row r="687" spans="2:59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</row>
    <row r="688" spans="2:59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</row>
    <row r="689" spans="2:59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</row>
    <row r="690" spans="2:59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</row>
    <row r="691" spans="2:59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</row>
    <row r="692" spans="2:59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</row>
    <row r="693" spans="2:59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</row>
    <row r="694" spans="2:59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</row>
    <row r="695" spans="2:59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</row>
    <row r="696" spans="2:59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</row>
    <row r="697" spans="2:59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</row>
    <row r="698" spans="2:59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</row>
    <row r="699" spans="2:59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</row>
    <row r="700" spans="2:59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</row>
    <row r="701" spans="2:59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</row>
    <row r="702" spans="2:59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</row>
    <row r="703" spans="2:59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</row>
    <row r="704" spans="2:59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</row>
    <row r="705" spans="2:59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</row>
    <row r="706" spans="2:59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</row>
    <row r="707" spans="2:59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</row>
    <row r="708" spans="2:59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</row>
    <row r="709" spans="2:59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</row>
    <row r="710" spans="2:59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</row>
    <row r="711" spans="2:59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</row>
    <row r="712" spans="2:59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</row>
    <row r="713" spans="2:59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</row>
    <row r="714" spans="2:59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</row>
    <row r="715" spans="2:59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</row>
    <row r="716" spans="2:59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</row>
    <row r="717" spans="2:59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</row>
    <row r="718" spans="2:59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</row>
    <row r="719" spans="2:59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</row>
    <row r="720" spans="2:59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</row>
    <row r="721" spans="2:59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</row>
    <row r="722" spans="2:59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</row>
    <row r="723" spans="2:59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</row>
    <row r="724" spans="2:59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</row>
    <row r="725" spans="2:59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</row>
    <row r="726" spans="2:59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</row>
    <row r="727" spans="2:59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</row>
    <row r="728" spans="2:59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</row>
    <row r="729" spans="2:59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</row>
    <row r="730" spans="2:59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</row>
    <row r="731" spans="2:59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</row>
    <row r="732" spans="2:59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</row>
    <row r="733" spans="2:59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</row>
    <row r="734" spans="2:59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</row>
    <row r="735" spans="2:59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</row>
    <row r="736" spans="2:59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</row>
    <row r="737" spans="2:59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</row>
    <row r="738" spans="2:59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</row>
    <row r="739" spans="2:59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</row>
    <row r="740" spans="2:59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</row>
    <row r="741" spans="2:59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</row>
    <row r="742" spans="2:59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</row>
    <row r="743" spans="2:59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</row>
    <row r="744" spans="2:59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</row>
    <row r="745" spans="2:59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</row>
    <row r="746" spans="2:59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</row>
    <row r="747" spans="2:59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</row>
    <row r="748" spans="2:59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</row>
    <row r="749" spans="2:59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</row>
    <row r="750" spans="2:59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</row>
    <row r="751" spans="2:59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</row>
    <row r="752" spans="2:59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</row>
    <row r="753" spans="2:59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</row>
    <row r="754" spans="2:59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</row>
    <row r="755" spans="2:59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</row>
    <row r="756" spans="2:59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</row>
    <row r="757" spans="2:59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</row>
    <row r="758" spans="2:59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</row>
    <row r="759" spans="2:59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</row>
    <row r="760" spans="2:59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</row>
    <row r="761" spans="2:59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</row>
    <row r="762" spans="2:59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</row>
    <row r="763" spans="2:59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</row>
    <row r="764" spans="2:59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</row>
    <row r="765" spans="2:59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</row>
    <row r="766" spans="2:59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</row>
    <row r="767" spans="2:59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</row>
    <row r="768" spans="2:59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</row>
    <row r="769" spans="2:59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</row>
    <row r="770" spans="2:59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</row>
    <row r="771" spans="2:59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</row>
    <row r="772" spans="2:59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</row>
    <row r="773" spans="2:59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</row>
    <row r="774" spans="2:59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</row>
    <row r="775" spans="2:59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</row>
    <row r="776" spans="2:59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</row>
    <row r="777" spans="2:59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</row>
    <row r="778" spans="2:59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</row>
    <row r="779" spans="2:59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</row>
    <row r="780" spans="2:59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</row>
    <row r="781" spans="2:59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</row>
    <row r="782" spans="2:59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</row>
    <row r="783" spans="2:59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</row>
    <row r="784" spans="2:59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</row>
    <row r="785" spans="2:59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</row>
    <row r="786" spans="2:59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</row>
    <row r="787" spans="2:59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</row>
    <row r="788" spans="2:59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</row>
    <row r="789" spans="2:59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</row>
    <row r="790" spans="2:59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</row>
    <row r="791" spans="2:59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</row>
    <row r="792" spans="2:59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</row>
    <row r="793" spans="2:59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</row>
    <row r="794" spans="2:59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</row>
    <row r="795" spans="2:59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</row>
    <row r="796" spans="2:59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</row>
    <row r="797" spans="2:59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</row>
    <row r="798" spans="2:59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</row>
    <row r="799" spans="2:59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</row>
    <row r="800" spans="2:59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</row>
    <row r="801" spans="2:59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</row>
    <row r="802" spans="2:59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</row>
    <row r="803" spans="2:59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</row>
    <row r="804" spans="2:59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</row>
    <row r="805" spans="2:59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</row>
    <row r="806" spans="2:59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</row>
    <row r="807" spans="2:59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</row>
    <row r="808" spans="2:59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</row>
    <row r="809" spans="2:59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</row>
    <row r="810" spans="2:59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</row>
    <row r="811" spans="2:59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</row>
    <row r="812" spans="2:59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</row>
    <row r="813" spans="2:59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</row>
    <row r="814" spans="2:59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</row>
    <row r="815" spans="2:59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</row>
    <row r="816" spans="2:59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</row>
    <row r="817" spans="2:59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</row>
    <row r="818" spans="2:59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</row>
    <row r="819" spans="2:59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</row>
    <row r="820" spans="2:59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</row>
    <row r="821" spans="2:59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</row>
    <row r="822" spans="2:59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</row>
    <row r="823" spans="2:59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</row>
    <row r="824" spans="2:59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</row>
    <row r="825" spans="2:59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</row>
    <row r="826" spans="2:59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</row>
    <row r="827" spans="2:59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</row>
    <row r="828" spans="2:59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</row>
    <row r="829" spans="2:59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</row>
    <row r="830" spans="2:59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</row>
    <row r="831" spans="2:59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</row>
    <row r="832" spans="2:59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</row>
    <row r="833" spans="2:59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</row>
    <row r="834" spans="2:59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</row>
    <row r="835" spans="2:59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</row>
    <row r="836" spans="2:59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</row>
    <row r="837" spans="2:59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</row>
    <row r="838" spans="2:59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</row>
    <row r="839" spans="2:59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</row>
    <row r="840" spans="2:59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</row>
    <row r="841" spans="2:59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</row>
    <row r="842" spans="2:59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</row>
    <row r="843" spans="2:59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</row>
    <row r="844" spans="2:59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</row>
    <row r="845" spans="2:59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</row>
    <row r="846" spans="2:59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</row>
    <row r="847" spans="2:59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</row>
    <row r="848" spans="2:59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</row>
    <row r="849" spans="2:59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</row>
    <row r="850" spans="2:59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</row>
    <row r="851" spans="2:59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</row>
    <row r="852" spans="2:59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</row>
    <row r="853" spans="2:59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</row>
    <row r="854" spans="2:59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</row>
    <row r="855" spans="2:59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</row>
    <row r="856" spans="2:59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</row>
    <row r="857" spans="2:59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</row>
    <row r="858" spans="2:59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</row>
    <row r="859" spans="2:59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</row>
    <row r="860" spans="2:59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</row>
    <row r="861" spans="2:59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</row>
    <row r="862" spans="2:59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</row>
    <row r="863" spans="2:59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</row>
    <row r="864" spans="2:59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</row>
    <row r="865" spans="2:59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</row>
    <row r="866" spans="2:59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</row>
    <row r="867" spans="2:59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</row>
    <row r="868" spans="2:59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</row>
    <row r="869" spans="2:59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</row>
    <row r="870" spans="2:59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</row>
    <row r="871" spans="2:59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</row>
    <row r="872" spans="2:59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</row>
    <row r="873" spans="2:59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</row>
    <row r="874" spans="2:59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</row>
    <row r="875" spans="2:59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</row>
    <row r="876" spans="2:59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</row>
    <row r="877" spans="2:59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</row>
    <row r="878" spans="2:59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</row>
    <row r="879" spans="2:59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</row>
    <row r="880" spans="2:59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</row>
    <row r="881" spans="2:59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</row>
    <row r="882" spans="2:59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</row>
    <row r="883" spans="2:59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</row>
    <row r="884" spans="2:59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</row>
    <row r="885" spans="2:59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</row>
    <row r="886" spans="2:59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</row>
    <row r="887" spans="2:59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</row>
    <row r="888" spans="2:59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</row>
    <row r="889" spans="2:59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</row>
    <row r="890" spans="2:59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</row>
    <row r="891" spans="2:59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</row>
    <row r="892" spans="2:59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</row>
    <row r="893" spans="2:59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</row>
    <row r="894" spans="2:59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</row>
    <row r="895" spans="2:59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</row>
    <row r="896" spans="2:59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</row>
    <row r="897" spans="2:59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</row>
    <row r="898" spans="2:59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</row>
    <row r="899" spans="2:59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</row>
    <row r="900" spans="2:59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</row>
    <row r="901" spans="2:59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</row>
    <row r="902" spans="2:59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</row>
    <row r="903" spans="2:59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</row>
    <row r="904" spans="2:59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</row>
    <row r="905" spans="2:59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</row>
    <row r="906" spans="2:59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</row>
    <row r="907" spans="2:59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</row>
    <row r="908" spans="2:59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</row>
    <row r="909" spans="2:59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</row>
    <row r="910" spans="2:59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</row>
    <row r="911" spans="2:59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</row>
    <row r="912" spans="2:59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</row>
    <row r="913" spans="2:59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</row>
    <row r="914" spans="2:59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</row>
    <row r="915" spans="2:59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</row>
    <row r="916" spans="2:59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</row>
    <row r="917" spans="2:59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</row>
    <row r="918" spans="2:59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</row>
    <row r="919" spans="2:59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</row>
    <row r="920" spans="2:59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</row>
    <row r="921" spans="2:59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</row>
    <row r="922" spans="2:59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</row>
    <row r="923" spans="2:59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</row>
    <row r="924" spans="2:59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</row>
    <row r="925" spans="2:59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</row>
    <row r="926" spans="2:59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</row>
    <row r="927" spans="2:59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</row>
    <row r="928" spans="2:59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</row>
    <row r="929" spans="2:59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</row>
    <row r="930" spans="2:59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</row>
    <row r="931" spans="2:59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</row>
    <row r="932" spans="2:59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</row>
    <row r="933" spans="2:59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</row>
    <row r="934" spans="2:59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</row>
    <row r="935" spans="2:59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</row>
    <row r="936" spans="2:59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</row>
    <row r="937" spans="2:59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</row>
    <row r="938" spans="2:59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</row>
    <row r="939" spans="2:59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</row>
    <row r="940" spans="2:59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</row>
    <row r="941" spans="2:59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</row>
    <row r="942" spans="2:59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</row>
    <row r="943" spans="2:59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</row>
    <row r="944" spans="2:59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</row>
    <row r="945" spans="2:59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</row>
    <row r="946" spans="2:59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</row>
    <row r="947" spans="2:59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</row>
    <row r="948" spans="2:59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</row>
    <row r="949" spans="2:59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</row>
    <row r="950" spans="2:59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</row>
    <row r="951" spans="2:59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</row>
    <row r="952" spans="2:59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</row>
    <row r="953" spans="2:59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</row>
    <row r="954" spans="2:59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</row>
    <row r="955" spans="2:59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</row>
    <row r="956" spans="2:59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</row>
    <row r="957" spans="2:59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</row>
    <row r="958" spans="2:59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</row>
    <row r="959" spans="2:59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</row>
    <row r="960" spans="2:59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</row>
    <row r="961" spans="2:59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</row>
    <row r="962" spans="2:59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</row>
    <row r="963" spans="2:59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</row>
    <row r="964" spans="2:59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</row>
    <row r="965" spans="2:59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</row>
    <row r="966" spans="2:59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</row>
    <row r="967" spans="2:59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</row>
    <row r="968" spans="2:59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</row>
    <row r="969" spans="2:59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</row>
    <row r="970" spans="2:59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</row>
    <row r="971" spans="2:59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</row>
    <row r="972" spans="2:59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</row>
    <row r="973" spans="2:59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</row>
    <row r="974" spans="2:59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</row>
    <row r="975" spans="2:59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</row>
    <row r="976" spans="2:59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</row>
    <row r="977" spans="2:59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</row>
    <row r="978" spans="2:59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</row>
    <row r="979" spans="2:59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</row>
    <row r="980" spans="2:59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</row>
    <row r="981" spans="2:59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</row>
    <row r="982" spans="2:59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</row>
    <row r="983" spans="2:59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</row>
    <row r="984" spans="2:59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</row>
    <row r="985" spans="2:59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</row>
    <row r="986" spans="2:59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</row>
    <row r="987" spans="2:59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</row>
    <row r="988" spans="2:59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</row>
    <row r="989" spans="2:59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</row>
    <row r="990" spans="2:59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</row>
    <row r="991" spans="2:59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</row>
    <row r="992" spans="2:59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</row>
    <row r="993" spans="2:59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</row>
    <row r="994" spans="2:59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</row>
    <row r="995" spans="2:59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</row>
    <row r="996" spans="2:59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</row>
    <row r="997" spans="2:59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</row>
    <row r="998" spans="2:59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</row>
    <row r="999" spans="2:59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</row>
    <row r="1000" spans="2:59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</row>
    <row r="1001" spans="2:59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</row>
    <row r="1002" spans="2:59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</row>
    <row r="1003" spans="2:59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</row>
    <row r="1004" spans="2:59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</row>
    <row r="1005" spans="2:59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</row>
    <row r="1006" spans="2:59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</row>
    <row r="1007" spans="2:59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</row>
    <row r="1008" spans="2:59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</row>
    <row r="1009" spans="2:59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</row>
    <row r="1010" spans="2:59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</row>
    <row r="1011" spans="2:59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</row>
    <row r="1012" spans="2:54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</row>
    <row r="1013" spans="2:54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</row>
    <row r="1014" spans="2:54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</row>
    <row r="1015" spans="2:54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</row>
    <row r="1016" spans="2:54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</row>
    <row r="1017" spans="2:54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</row>
    <row r="1018" spans="2:54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</row>
    <row r="1019" spans="2:54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</row>
    <row r="1020" spans="2:54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</row>
    <row r="1021" spans="2:54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</row>
    <row r="1022" spans="2:54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</row>
    <row r="1023" spans="2:54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</row>
    <row r="1024" spans="2:54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</row>
    <row r="1025" spans="2:54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</row>
    <row r="1026" spans="2:54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</row>
    <row r="1027" spans="2:54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</row>
    <row r="1028" spans="2:54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</row>
    <row r="1029" spans="2:54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</row>
    <row r="1030" spans="2:54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</row>
    <row r="1031" spans="2:54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</row>
    <row r="1032" spans="2:54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</row>
    <row r="1033" spans="2:54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</row>
    <row r="1034" spans="2:54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</row>
    <row r="1035" spans="2:54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</row>
    <row r="1036" spans="2:54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</row>
    <row r="1037" spans="2:54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</row>
    <row r="1038" spans="2:54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</row>
    <row r="1039" spans="2:54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</row>
    <row r="1040" spans="2:54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</row>
    <row r="1041" spans="2:54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</row>
    <row r="1042" spans="2:54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</row>
    <row r="1043" spans="2:54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</row>
    <row r="1044" spans="2:54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</row>
    <row r="1045" spans="2:54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</row>
    <row r="1046" spans="2:54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</row>
    <row r="1047" spans="2:54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</row>
    <row r="1048" spans="2:54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</row>
    <row r="1049" spans="2:54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</row>
    <row r="1050" spans="2:54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</row>
    <row r="1051" spans="2:54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</row>
    <row r="1052" spans="2:54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</row>
    <row r="1053" spans="2:54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</row>
    <row r="1054" spans="2:54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</row>
    <row r="1055" spans="2:54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</row>
    <row r="1056" spans="2:54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</row>
    <row r="1057" spans="2:54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</row>
    <row r="1058" spans="2:54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</row>
    <row r="1059" spans="2:54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</row>
    <row r="1060" spans="2:54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</row>
    <row r="1061" spans="2:54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</row>
    <row r="1062" spans="2:54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</row>
    <row r="1063" spans="2:54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</row>
    <row r="1064" spans="2:54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</row>
    <row r="1065" spans="2:54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</row>
    <row r="1066" spans="2:54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</row>
    <row r="1067" spans="2:54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</row>
    <row r="1068" spans="2:54" ht="12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</row>
    <row r="1069" spans="2:54" ht="12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</row>
    <row r="1070" spans="2:54" ht="12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</row>
    <row r="1071" spans="2:54" ht="12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</row>
    <row r="1072" spans="2:54" ht="12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</row>
    <row r="1073" spans="2:54" ht="12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</row>
    <row r="1074" spans="2:54" ht="12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</row>
    <row r="1075" spans="2:54" ht="12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</row>
    <row r="1076" spans="2:54" ht="12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</row>
    <row r="1077" spans="2:54" ht="12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</row>
    <row r="1078" spans="2:54" ht="12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</row>
    <row r="1079" spans="2:54" ht="12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</row>
    <row r="1080" spans="2:54" ht="12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</row>
    <row r="1081" spans="2:54" ht="12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</row>
    <row r="1082" spans="2:54" ht="12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</row>
    <row r="1083" spans="2:54" ht="12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</row>
    <row r="1084" spans="2:54" ht="12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</row>
    <row r="1085" spans="2:54" ht="12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</row>
    <row r="1086" spans="2:54" ht="12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</row>
    <row r="1087" spans="2:54" ht="12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</row>
    <row r="1088" spans="2:54" ht="12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</row>
    <row r="1089" spans="2:54" ht="12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</row>
    <row r="1090" spans="2:54" ht="12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</row>
    <row r="1091" spans="2:54" ht="12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</row>
    <row r="1092" spans="2:54" ht="12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</row>
    <row r="1093" spans="2:54" ht="12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</row>
    <row r="1094" spans="2:54" ht="12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</row>
    <row r="1095" spans="2:54" ht="12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</row>
    <row r="1096" spans="2:54" ht="12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</row>
    <row r="1097" spans="2:54" ht="12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</row>
    <row r="1098" spans="2:54" ht="12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</row>
    <row r="1099" spans="2:54" ht="12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</row>
    <row r="1100" spans="2:54" ht="12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</row>
    <row r="1101" spans="2:54" ht="12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</row>
    <row r="1102" spans="2:54" ht="12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</row>
    <row r="1103" spans="2:54" ht="12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</row>
    <row r="1104" spans="2:54" ht="12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</row>
    <row r="1105" spans="2:54" ht="12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</row>
    <row r="1106" spans="2:54" ht="12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</row>
    <row r="1107" spans="2:54" ht="12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</row>
    <row r="1108" spans="2:54" ht="12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</row>
    <row r="1109" spans="2:54" ht="12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</row>
    <row r="1110" spans="2:54" ht="12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</row>
    <row r="1111" spans="2:54" ht="12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</row>
    <row r="1112" spans="2:54" ht="12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</row>
    <row r="1113" spans="2:54" ht="12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</row>
    <row r="1114" spans="2:54" ht="12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</row>
    <row r="1115" spans="2:54" ht="12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</row>
    <row r="1116" spans="2:54" ht="12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</row>
    <row r="1117" spans="2:54" ht="12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</row>
    <row r="1118" spans="2:54" ht="12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</row>
    <row r="1119" spans="2:54" ht="12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</row>
    <row r="1120" spans="2:54" ht="12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</row>
    <row r="1121" spans="2:54" ht="12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</row>
    <row r="1122" spans="2:54" ht="12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</row>
    <row r="1123" spans="2:54" ht="12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</row>
    <row r="1124" spans="2:54" ht="12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</row>
    <row r="1125" spans="2:54" ht="12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</row>
    <row r="1126" spans="2:54" ht="12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</row>
    <row r="1127" spans="2:54" ht="12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</row>
    <row r="1128" spans="2:54" ht="12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</row>
    <row r="1129" spans="2:54" ht="12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</row>
    <row r="1130" spans="2:54" ht="12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</row>
    <row r="1131" spans="2:54" ht="12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</row>
    <row r="1132" spans="2:54" ht="12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</row>
    <row r="1133" spans="2:54" ht="12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</row>
    <row r="1134" spans="2:54" ht="12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</row>
    <row r="1135" spans="2:54" ht="12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</row>
    <row r="1136" spans="2:54" ht="12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</row>
    <row r="1137" spans="2:54" ht="12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</row>
    <row r="1138" spans="2:54" ht="12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</row>
    <row r="1139" spans="2:54" ht="12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</row>
    <row r="1140" spans="2:54" ht="12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</row>
    <row r="1141" spans="2:54" ht="12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</row>
    <row r="1142" spans="2:54" ht="12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</row>
    <row r="1143" spans="2:54" ht="12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</row>
    <row r="1144" spans="2:54" ht="12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</row>
    <row r="1145" spans="2:54" ht="12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</row>
    <row r="1146" spans="2:54" ht="12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</row>
    <row r="1147" spans="2:54" ht="12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</row>
    <row r="1148" spans="2:54" ht="12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</row>
    <row r="1149" spans="2:54" ht="12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</row>
    <row r="1150" spans="2:54" ht="12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</row>
    <row r="1151" spans="2:54" ht="12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</row>
    <row r="1152" spans="2:54" ht="12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</row>
    <row r="1153" spans="2:54" ht="12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</row>
    <row r="1154" spans="2:54" ht="12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</row>
    <row r="1155" spans="2:54" ht="12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</row>
    <row r="1156" spans="2:54" ht="12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</row>
    <row r="1157" spans="2:54" ht="12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</row>
    <row r="1158" spans="2:54" ht="12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</row>
    <row r="1159" spans="2:54" ht="12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</row>
    <row r="1160" spans="2:54" ht="12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</row>
    <row r="1161" spans="2:54" ht="12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</row>
    <row r="1162" spans="2:54" ht="12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</row>
    <row r="1163" spans="2:54" ht="12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</row>
    <row r="1164" spans="2:54" ht="12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</row>
    <row r="1165" spans="2:54" ht="12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</row>
    <row r="1166" spans="2:54" ht="12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</row>
    <row r="1167" spans="2:54" ht="12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</row>
    <row r="1168" spans="2:54" ht="12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</row>
    <row r="1169" spans="2:54" ht="12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</row>
    <row r="1170" spans="2:54" ht="12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</row>
    <row r="1171" spans="2:54" ht="12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</row>
    <row r="1172" spans="2:54" ht="12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</row>
    <row r="1173" spans="2:54" ht="12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</row>
    <row r="1174" spans="2:54" ht="12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</row>
    <row r="1175" spans="2:54" ht="12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</row>
    <row r="1176" spans="2:54" ht="12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</row>
    <row r="1177" spans="2:54" ht="12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</row>
    <row r="1178" spans="2:54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</row>
    <row r="1179" spans="2:54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</row>
    <row r="1180" spans="2:54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</row>
    <row r="1181" spans="2:54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</row>
    <row r="1182" spans="2:54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</row>
    <row r="1183" spans="2:54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</row>
    <row r="1184" spans="2:54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</row>
    <row r="1185" spans="2:54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</row>
    <row r="1186" spans="2:54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</row>
    <row r="1187" spans="2:54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</row>
    <row r="1188" spans="2:54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</row>
    <row r="1189" spans="2:54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</row>
    <row r="1190" spans="2:54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</row>
    <row r="1191" spans="2:54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</row>
    <row r="1192" spans="2:54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</row>
    <row r="1193" spans="2:54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</row>
    <row r="1194" spans="2:54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</row>
    <row r="1195" spans="2:54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</row>
    <row r="1196" spans="2:54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</row>
    <row r="1197" spans="2:54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</row>
    <row r="1198" spans="2:54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</row>
    <row r="1199" spans="2:54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</row>
    <row r="1200" spans="2:54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</row>
    <row r="1201" spans="2:54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</row>
    <row r="1202" spans="2:54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</row>
    <row r="1203" spans="2:54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</row>
    <row r="1204" spans="2:54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</row>
    <row r="1205" spans="2:54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</row>
    <row r="1206" spans="2:54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</row>
    <row r="1207" spans="2:54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</row>
    <row r="1208" spans="2:54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</row>
    <row r="1209" spans="2:54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</row>
    <row r="1210" spans="2:54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</row>
    <row r="1211" spans="2:54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</row>
    <row r="1212" spans="2:54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</row>
    <row r="1213" spans="2:54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</row>
    <row r="1214" spans="2:54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</row>
    <row r="1215" spans="2:54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</row>
    <row r="1216" spans="2:54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</row>
    <row r="1217" spans="2:54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</row>
    <row r="1218" spans="2:54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</row>
    <row r="1219" spans="2:54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</row>
    <row r="1220" spans="2:54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</row>
    <row r="1221" spans="2:54" ht="12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</row>
    <row r="1222" spans="2:54" ht="12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</row>
    <row r="1223" spans="2:54" ht="12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</row>
    <row r="1224" spans="2:54" ht="12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</row>
    <row r="1225" spans="2:54" ht="12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</row>
    <row r="1226" spans="2:54" ht="12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</row>
    <row r="1227" spans="2:54" ht="12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</row>
    <row r="1228" spans="2:54" ht="12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</row>
    <row r="1229" spans="2:54" ht="12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</row>
    <row r="1230" spans="2:54" ht="12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</row>
    <row r="1231" spans="2:54" ht="12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</row>
    <row r="1232" spans="2:54" ht="12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</row>
    <row r="1233" spans="2:54" ht="12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</row>
    <row r="1234" spans="2:54" ht="12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</row>
    <row r="1235" spans="2:54" ht="12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</row>
    <row r="1236" spans="2:54" ht="12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</row>
    <row r="1237" spans="2:54" ht="12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</row>
    <row r="1238" spans="2:54" ht="12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</row>
    <row r="1239" spans="2:54" ht="12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</row>
    <row r="1240" spans="2:54" ht="12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</row>
    <row r="1241" spans="2:54" ht="12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</row>
    <row r="1242" spans="2:54" ht="12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</row>
    <row r="1243" spans="2:54" ht="12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</row>
    <row r="1244" spans="2:54" ht="12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</row>
    <row r="1245" spans="2:54" ht="12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</row>
    <row r="1246" spans="2:54" ht="12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</row>
    <row r="1247" spans="2:54" ht="12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</row>
    <row r="1248" spans="2:54" ht="12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</row>
    <row r="1249" spans="2:54" ht="12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</row>
    <row r="1250" spans="2:54" ht="12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</row>
    <row r="1251" spans="2:54" ht="12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</row>
    <row r="1252" spans="2:54" ht="12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</row>
    <row r="1253" spans="2:54" ht="12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</row>
    <row r="1254" spans="2:54" ht="12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</row>
    <row r="1255" spans="2:54" ht="12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</row>
    <row r="1256" spans="2:54" ht="12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</row>
    <row r="1257" spans="2:54" ht="12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</row>
    <row r="1258" spans="2:54" ht="12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</row>
    <row r="1259" spans="2:54" ht="12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</row>
    <row r="1260" spans="2:54" ht="12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</row>
    <row r="1261" spans="2:54" ht="12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</row>
    <row r="1262" spans="2:54" ht="12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</row>
    <row r="1263" spans="2:54" ht="12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</row>
    <row r="1264" spans="2:54" ht="12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</row>
    <row r="1265" spans="2:54" ht="12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</row>
    <row r="1266" spans="2:54" ht="12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</row>
    <row r="1267" spans="2:54" ht="12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</row>
    <row r="1268" spans="2:54" ht="12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</row>
    <row r="1269" spans="2:54" ht="12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</row>
    <row r="1270" spans="2:54" ht="12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</row>
    <row r="1271" spans="2:54" ht="12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</row>
    <row r="1272" spans="2:54" ht="12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</row>
    <row r="1273" spans="2:54" ht="12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</row>
    <row r="1274" spans="2:54" ht="12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</row>
    <row r="1275" spans="2:54" ht="12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</row>
    <row r="1276" spans="2:54" ht="12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</row>
    <row r="1277" spans="2:54" ht="12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</row>
    <row r="1278" spans="2:54" ht="12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</row>
    <row r="1279" spans="2:54" ht="12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</row>
    <row r="1280" spans="2:54" ht="12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</row>
    <row r="1281" spans="2:54" ht="12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</row>
    <row r="1282" spans="2:54" ht="12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</row>
    <row r="1283" spans="2:54" ht="12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</row>
    <row r="1284" spans="2:54" ht="12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</row>
    <row r="1285" spans="2:54" ht="12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</row>
    <row r="1286" spans="2:54" ht="12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</row>
    <row r="1287" spans="2:54" ht="12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</row>
    <row r="1288" spans="2:54" ht="12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</row>
    <row r="1289" spans="2:54" ht="12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</row>
    <row r="1290" spans="2:54" ht="12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</row>
    <row r="1291" spans="2:54" ht="12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</row>
    <row r="1292" spans="2:54" ht="12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</row>
    <row r="1293" spans="2:54" ht="12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</row>
    <row r="1294" spans="2:54" ht="12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</row>
    <row r="1295" spans="2:54" ht="12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</row>
    <row r="1296" spans="2:54" ht="12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</row>
    <row r="1297" spans="2:54" ht="12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</row>
    <row r="1298" spans="2:54" ht="12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</row>
    <row r="1299" spans="2:54" ht="12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</row>
    <row r="1300" spans="2:54" ht="12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</row>
    <row r="1301" spans="2:54" ht="12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</row>
    <row r="1302" spans="2:54" ht="12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</row>
    <row r="1303" spans="2:54" ht="12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</row>
    <row r="1304" spans="2:54" ht="12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</row>
    <row r="1305" spans="2:54" ht="12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</row>
    <row r="1306" spans="2:54" ht="12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</row>
    <row r="1307" spans="2:54" ht="12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</row>
    <row r="1308" spans="2:54" ht="12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</row>
    <row r="1309" spans="2:54" ht="12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</row>
    <row r="1310" spans="2:54" ht="12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</row>
    <row r="1311" spans="2:54" ht="12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</row>
    <row r="1312" spans="2:54" ht="12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</row>
    <row r="1313" spans="2:54" ht="12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</row>
    <row r="1314" spans="2:54" ht="12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</row>
    <row r="1315" spans="2:54" ht="12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</row>
    <row r="1316" spans="2:54" ht="12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</row>
    <row r="1317" spans="2:54" ht="12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</row>
    <row r="1318" spans="2:54" ht="12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</row>
    <row r="1319" spans="2:54" ht="12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</row>
    <row r="1320" spans="2:54" ht="12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</row>
    <row r="1321" spans="2:54" ht="12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</row>
    <row r="1322" spans="2:54" ht="12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</row>
    <row r="1323" spans="2:54" ht="12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</row>
    <row r="1324" spans="2:54" ht="12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</row>
    <row r="1325" spans="2:54" ht="12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</row>
    <row r="1326" spans="2:54" ht="12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</row>
    <row r="1327" spans="2:54" ht="12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</row>
    <row r="1328" spans="2:54" ht="12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</row>
    <row r="1329" spans="2:54" ht="12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</row>
    <row r="1330" spans="2:54" ht="12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</row>
    <row r="1331" spans="2:54" ht="12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</row>
    <row r="1332" spans="2:54" ht="12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</row>
    <row r="1333" spans="2:54" ht="12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</row>
    <row r="1334" spans="2:54" ht="12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</row>
    <row r="1335" spans="2:54" ht="12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</row>
    <row r="1336" spans="2:54" ht="12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</row>
    <row r="1337" spans="2:54" ht="12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</row>
    <row r="1338" spans="2:54" ht="12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</row>
    <row r="1339" spans="2:54" ht="12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</row>
    <row r="1340" spans="2:54" ht="12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</row>
    <row r="1341" spans="2:54" ht="12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</row>
    <row r="1342" spans="2:54" ht="12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</row>
    <row r="1343" spans="2:54" ht="12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</row>
    <row r="1344" spans="2:54" ht="12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</row>
    <row r="1345" spans="2:54" ht="12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</row>
    <row r="1346" spans="2:54" ht="12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</row>
    <row r="1347" spans="2:54" ht="12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</row>
    <row r="1348" spans="2:54" ht="12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</row>
    <row r="1349" spans="2:54" ht="12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</row>
    <row r="1350" spans="2:54" ht="12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</row>
    <row r="1351" spans="2:54" ht="12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</row>
    <row r="1352" spans="2:54" ht="12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</row>
    <row r="1353" spans="2:54" ht="12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</row>
    <row r="1354" spans="2:54" ht="12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</row>
    <row r="1355" spans="2:54" ht="12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</row>
    <row r="1356" spans="2:54" ht="12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</row>
    <row r="1357" spans="2:54" ht="12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</row>
    <row r="1358" spans="2:54" ht="12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</row>
    <row r="1359" spans="2:54" ht="12.7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</row>
    <row r="1360" spans="2:54" ht="12.7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</row>
    <row r="1361" spans="2:54" ht="12.7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</row>
    <row r="1362" spans="2:54" ht="12.7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</row>
    <row r="1363" spans="2:54" ht="12.7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</row>
    <row r="1364" spans="2:54" ht="12.7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</row>
    <row r="1365" spans="2:54" ht="12.7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</row>
    <row r="1366" spans="2:54" ht="12.7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</row>
    <row r="1367" spans="2:54" ht="12.7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</row>
    <row r="1368" spans="2:54" ht="12.7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</row>
    <row r="1369" spans="2:54" ht="12.7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</row>
    <row r="1370" spans="2:54" ht="12.7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</row>
    <row r="1371" spans="2:54" ht="12.7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</row>
    <row r="1372" spans="2:54" ht="12.7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</row>
    <row r="1373" spans="2:54" ht="12.7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</row>
    <row r="1374" spans="2:54" ht="12.7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</row>
    <row r="1375" spans="2:54" ht="12.7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</row>
    <row r="1376" spans="2:54" ht="12.7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</row>
    <row r="1377" spans="2:54" ht="12.7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</row>
    <row r="1378" spans="2:54" ht="12.7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</row>
    <row r="1379" spans="2:54" ht="12.7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</row>
    <row r="1380" spans="2:54" ht="12.7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</row>
    <row r="1381" spans="2:54" ht="12.7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</row>
    <row r="1382" spans="2:54" ht="12.7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</row>
    <row r="1383" spans="2:54" ht="12.7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</row>
    <row r="1384" spans="2:54" ht="12.7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</row>
    <row r="1385" spans="2:54" ht="12.7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</row>
    <row r="1386" spans="2:54" ht="12.7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</row>
    <row r="1387" spans="2:54" ht="12.7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</row>
    <row r="1388" spans="2:54" ht="12.7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</row>
    <row r="1389" spans="2:54" ht="12.7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</row>
    <row r="1390" spans="2:54" ht="12.7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</row>
    <row r="1391" spans="2:54" ht="12.7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</row>
    <row r="1392" spans="2:54" ht="12.7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</row>
    <row r="1393" spans="2:54" ht="12.7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</row>
    <row r="1394" spans="2:54" ht="12.7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</row>
    <row r="1395" spans="2:54" ht="12.75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</row>
    <row r="1396" spans="2:54" ht="12.75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</row>
    <row r="1397" spans="2:54" ht="12.75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</row>
    <row r="1398" spans="2:54" ht="12.75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</row>
    <row r="1399" spans="2:54" ht="12.75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</row>
    <row r="1400" spans="2:54" ht="12.75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</row>
    <row r="1401" spans="2:54" ht="12.75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</row>
    <row r="1402" spans="2:54" ht="12.75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</row>
    <row r="1403" spans="2:54" ht="12.75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</row>
    <row r="1404" spans="2:54" ht="12.75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</row>
    <row r="1405" spans="2:54" ht="12.75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</row>
    <row r="1406" spans="2:54" ht="12.75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</row>
    <row r="1407" spans="2:54" ht="12.75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</row>
    <row r="1408" spans="2:54" ht="12.75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</row>
    <row r="1409" spans="2:54" ht="12.75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</row>
    <row r="1410" spans="2:54" ht="12.75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</row>
    <row r="1411" spans="2:54" ht="12.75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</row>
    <row r="1412" spans="2:54" ht="12.75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</row>
    <row r="1413" spans="2:54" ht="12.75"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</row>
    <row r="1414" spans="2:54" ht="12.75"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</row>
    <row r="1415" spans="2:54" ht="12.75"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</row>
    <row r="1416" spans="2:54" ht="12.75"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</row>
    <row r="1417" spans="2:54" ht="12.75"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</row>
    <row r="1418" spans="2:54" ht="12.75"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</row>
    <row r="1419" spans="2:54" ht="12.75"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</row>
    <row r="1420" spans="2:54" ht="12.75"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</row>
    <row r="1421" spans="2:54" ht="12.75"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</row>
    <row r="1422" spans="2:54" ht="12.75"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</row>
    <row r="1423" spans="2:54" ht="12.75"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</row>
    <row r="1424" spans="2:54" ht="12.75"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</row>
    <row r="1425" spans="2:54" ht="12.75"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</row>
    <row r="1426" spans="2:54" ht="12.75"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</row>
    <row r="1427" spans="2:54" ht="12.75"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</row>
    <row r="1428" spans="2:54" ht="12.75"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</row>
    <row r="1429" spans="2:54" ht="12.75"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</row>
    <row r="1430" spans="2:54" ht="12.75"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</row>
    <row r="1431" spans="2:54" ht="12.75"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</row>
    <row r="1432" spans="2:54" ht="12.75"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</row>
    <row r="1433" spans="2:54" ht="12.75"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</row>
    <row r="1434" spans="2:54" ht="12.75"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</row>
    <row r="1435" spans="2:54" ht="12.75"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</row>
    <row r="1436" spans="2:54" ht="12.75"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</row>
    <row r="1437" spans="2:54" ht="12.75"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</row>
    <row r="1438" spans="2:54" ht="12.75"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</row>
    <row r="1439" spans="2:54" ht="12.75"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</row>
    <row r="1440" spans="2:54" ht="12.75"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</row>
    <row r="1441" spans="2:54" ht="12.75"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</row>
    <row r="1442" spans="2:54" ht="12.75"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</row>
    <row r="1443" spans="2:54" ht="12.75"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</row>
    <row r="1444" spans="2:54" ht="12.75"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</row>
    <row r="1445" spans="2:54" ht="12.75"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</row>
    <row r="1446" spans="2:54" ht="12.75"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</row>
    <row r="1447" spans="2:54" ht="12.75"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</row>
    <row r="1448" spans="2:54" ht="12.75"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</row>
    <row r="1449" spans="2:54" ht="12.75"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</row>
    <row r="1450" spans="2:54" ht="12.75"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</row>
    <row r="1451" spans="2:54" ht="12.75"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</row>
    <row r="1452" spans="2:54" ht="12.75"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</row>
    <row r="1453" spans="2:54" ht="12.75"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</row>
    <row r="1454" spans="2:54" ht="12.75"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</row>
    <row r="1455" spans="2:54" ht="12.75"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</row>
    <row r="1456" spans="2:54" ht="12.75"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</row>
    <row r="1457" spans="2:54" ht="12.75"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</row>
    <row r="1458" spans="2:54" ht="12.75"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</row>
    <row r="1459" spans="2:54" ht="12.75"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</row>
    <row r="1460" spans="2:54" ht="12.75"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</row>
    <row r="1461" spans="2:54" ht="12.75"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</row>
    <row r="1462" spans="2:54" ht="12.75"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</row>
    <row r="1463" spans="2:54" ht="12.75"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</row>
    <row r="1464" spans="2:54" ht="12.75"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</row>
    <row r="1465" spans="2:54" ht="12.75"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</row>
    <row r="1466" spans="2:54" ht="12.75"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</row>
    <row r="1467" spans="2:54" ht="12.75"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</row>
    <row r="1468" spans="2:54" ht="12.75"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</row>
    <row r="1469" spans="2:54" ht="12.75"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</row>
    <row r="1470" spans="2:54" ht="12.75"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</row>
    <row r="1471" spans="2:54" ht="12.75"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</row>
    <row r="1472" spans="2:54" ht="12.75"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</row>
    <row r="1473" spans="2:54" ht="12.75"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</row>
    <row r="1474" spans="2:54" ht="12.75"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</row>
    <row r="1475" spans="2:54" ht="12.75"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</row>
    <row r="1476" spans="2:54" ht="12.75"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</row>
    <row r="1477" spans="2:54" ht="12.75"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</row>
    <row r="1478" spans="2:54" ht="12.75"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</row>
    <row r="1479" spans="2:54" ht="12.75"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</row>
    <row r="1480" spans="2:54" ht="12.75"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</row>
    <row r="1481" spans="2:54" ht="12.75"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</row>
    <row r="1482" spans="2:54" ht="12.75"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</row>
    <row r="1483" spans="2:54" ht="12.75"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</row>
    <row r="1484" spans="2:54" ht="12.75"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</row>
    <row r="1485" spans="2:54" ht="12.75"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</row>
    <row r="1486" spans="2:54" ht="12.75"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</row>
    <row r="1487" spans="2:54" ht="12.75"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</row>
    <row r="1488" spans="2:54" ht="12.75"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</row>
    <row r="1489" spans="2:54" ht="12.75"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</row>
    <row r="1490" spans="2:54" ht="12.75"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</row>
    <row r="1491" spans="2:54" ht="12.75"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</row>
    <row r="1492" spans="2:54" ht="12.75"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</row>
    <row r="1493" spans="2:54" ht="12.75"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</row>
    <row r="1494" spans="2:54" ht="12.75"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</row>
    <row r="1495" spans="2:54" ht="12.75"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</row>
    <row r="1496" spans="2:54" ht="12.75"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</row>
    <row r="1497" spans="2:54" ht="12.75"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</row>
    <row r="1498" spans="2:54" ht="12.75"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</row>
    <row r="1499" spans="2:54" ht="12.75"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</row>
    <row r="1500" spans="2:54" ht="12.75"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</row>
    <row r="1501" spans="2:54" ht="12.75"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</row>
    <row r="1502" spans="2:54" ht="12.75"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</row>
    <row r="1503" spans="2:54" ht="12.75"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</row>
    <row r="1504" spans="2:54" ht="12.75"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</row>
    <row r="1505" spans="2:54" ht="12.75"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</row>
    <row r="1506" spans="2:54" ht="12.75"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</row>
    <row r="1507" spans="2:54" ht="12.75"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</row>
    <row r="1508" spans="2:54" ht="12.75"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</row>
    <row r="1509" spans="2:54" ht="12.75"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</row>
    <row r="1510" spans="2:54" ht="12.75"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</row>
    <row r="1511" spans="2:54" ht="12.75"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</row>
    <row r="1512" spans="2:54" ht="12.75"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</row>
    <row r="1513" spans="2:54" ht="12.75"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</row>
    <row r="1514" spans="2:54" ht="12.75"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</row>
    <row r="1515" spans="2:54" ht="12.75"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</row>
    <row r="1516" spans="2:54" ht="12.75"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</row>
    <row r="1517" spans="2:54" ht="12.75"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</row>
    <row r="1518" spans="2:54" ht="12.75"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</row>
    <row r="1519" spans="2:54" ht="12.75"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</row>
    <row r="1520" spans="2:54" ht="12.75"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</row>
    <row r="1521" spans="2:54" ht="12.75"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</row>
    <row r="1522" spans="2:54" ht="12.75"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</row>
    <row r="1523" spans="2:54" ht="12.75"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</row>
    <row r="1524" spans="2:54" ht="12.75"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</row>
    <row r="1525" spans="2:54" ht="12.75"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</row>
    <row r="1526" spans="2:54" ht="12.75"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</row>
    <row r="1527" spans="2:54" ht="12.75"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</row>
    <row r="1528" spans="2:54" ht="12.75"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</row>
    <row r="1529" spans="2:54" ht="12.75"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</row>
    <row r="1530" spans="2:54" ht="12.75"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</row>
    <row r="1531" spans="2:54" ht="12.75"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</row>
    <row r="1532" spans="2:54" ht="12.75"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</row>
    <row r="1533" spans="2:54" ht="12.75"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</row>
    <row r="1534" spans="2:54" ht="12.75"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</row>
    <row r="1535" spans="2:54" ht="12.75"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</row>
    <row r="1536" spans="2:54" ht="12.75"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</row>
    <row r="1537" spans="2:54" ht="12.75"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</row>
    <row r="1538" spans="2:54" ht="12.75"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</row>
    <row r="1539" spans="2:54" ht="12.75"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</row>
    <row r="1540" spans="2:54" ht="12.75"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</row>
    <row r="1541" spans="2:54" ht="12.75"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</row>
    <row r="1542" spans="2:54" ht="12.75"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</row>
    <row r="1543" spans="2:54" ht="12.75"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</row>
    <row r="1544" spans="2:54" ht="12.75"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</row>
    <row r="1545" spans="2:54" ht="12.75"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</row>
    <row r="1546" spans="2:54" ht="12.75"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</row>
    <row r="1547" spans="2:54" ht="12.75"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</row>
    <row r="1548" spans="2:54" ht="12.75"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</row>
    <row r="1549" spans="2:54" ht="12.75"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</row>
    <row r="1550" spans="2:54" ht="12.75"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</row>
    <row r="1551" spans="2:54" ht="12.75"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</row>
    <row r="1552" spans="2:54" ht="12.75"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</row>
    <row r="1553" spans="2:54" ht="12.75"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</row>
    <row r="1554" spans="2:54" ht="12.75"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</row>
    <row r="1555" spans="2:54" ht="12.75"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</row>
    <row r="1556" spans="2:54" ht="12.75"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</row>
    <row r="1557" spans="2:54" ht="12.75"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</row>
    <row r="1558" spans="2:54" ht="12.75"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</row>
    <row r="1559" spans="2:54" ht="12.75"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</row>
    <row r="1560" spans="2:54" ht="12.75"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</row>
    <row r="1561" spans="2:54" ht="12.75"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</row>
    <row r="1562" spans="2:54" ht="12.75"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</row>
    <row r="1563" spans="2:54" ht="12.75"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</row>
    <row r="1564" spans="2:54" ht="12.75"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</row>
    <row r="1565" spans="2:54" ht="12.75"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</row>
    <row r="1566" spans="2:54" ht="12.75"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</row>
    <row r="1567" spans="2:54" ht="12.75"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</row>
    <row r="1568" spans="2:54" ht="12.75"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</row>
    <row r="1569" spans="2:54" ht="12.75"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</row>
    <row r="1570" spans="2:54" ht="12.75"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</row>
    <row r="1571" spans="2:54" ht="12.75"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</row>
    <row r="1572" spans="2:54" ht="12.75"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</row>
    <row r="1573" spans="2:54" ht="12.75"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</row>
    <row r="1574" spans="2:54" ht="12.75"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</row>
    <row r="1575" spans="2:54" ht="12.75"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</row>
    <row r="1576" spans="2:54" ht="12.75"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</row>
    <row r="1577" spans="2:54" ht="12.75"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</row>
    <row r="1578" spans="2:54" ht="12.75"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</row>
    <row r="1579" spans="2:54" ht="12.75"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</row>
    <row r="1580" spans="2:54" ht="12.75"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</row>
    <row r="1581" spans="2:54" ht="12.75"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</row>
    <row r="1582" spans="2:54" ht="12.75"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</row>
    <row r="1583" spans="2:54" ht="12.75"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</row>
    <row r="1584" spans="2:54" ht="12.75"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</row>
    <row r="1585" spans="2:54" ht="12.75"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</row>
    <row r="1586" spans="2:54" ht="12.75"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</row>
    <row r="1587" spans="2:54" ht="12.75"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</row>
    <row r="1588" spans="2:54" ht="12.75"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</row>
    <row r="1589" spans="2:54" ht="12.75"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</row>
    <row r="1590" spans="2:54" ht="12.75"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</row>
    <row r="1591" spans="2:54" ht="12.75"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</row>
    <row r="1592" spans="2:54" ht="12.75"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</row>
    <row r="1593" spans="2:54" ht="12.75"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</row>
    <row r="1594" spans="2:54" ht="12.75"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</row>
    <row r="1595" spans="2:54" ht="12.75"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</row>
    <row r="1596" spans="2:54" ht="12.75"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</row>
    <row r="1597" spans="2:54" ht="12.75"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</row>
    <row r="1598" spans="2:54" ht="12.75"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</row>
    <row r="1599" spans="2:54" ht="12.75"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</row>
    <row r="1600" spans="2:54" ht="12.75"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</row>
    <row r="1601" spans="2:54" ht="12.75"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</row>
    <row r="1602" spans="2:54" ht="12.75"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</row>
    <row r="1603" spans="2:54" ht="12.75"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</row>
    <row r="1604" spans="2:54" ht="12.75"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</row>
    <row r="1605" spans="2:54" ht="12.75"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</row>
    <row r="1606" spans="2:54" ht="12.75"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</row>
    <row r="1607" spans="2:54" ht="12.75"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</row>
    <row r="1608" spans="2:54" ht="12.75"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</row>
    <row r="1609" spans="2:54" ht="12.75"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</row>
    <row r="1610" spans="2:54" ht="12.75"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</row>
    <row r="1611" spans="2:54" ht="12.75"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</row>
    <row r="1612" spans="2:54" ht="12.75"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</row>
    <row r="1613" spans="2:54" ht="12.75"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</row>
    <row r="1614" spans="2:54" ht="12.75"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</row>
    <row r="1615" spans="2:54" ht="12.75"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</row>
    <row r="1616" spans="2:54" ht="12.75"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</row>
    <row r="1617" spans="2:54" ht="12.75"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</row>
    <row r="1618" spans="2:54" ht="12.75"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</row>
    <row r="1619" spans="2:54" ht="12.75"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</row>
    <row r="1620" spans="2:54" ht="12.75"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</row>
    <row r="1621" spans="2:54" ht="12.75"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</row>
    <row r="1622" spans="2:54" ht="12.75"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</row>
    <row r="1623" spans="2:54" ht="12.75"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</row>
    <row r="1624" spans="2:54" ht="12.75"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</row>
    <row r="1625" spans="2:54" ht="12.75"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</row>
    <row r="1626" spans="2:54" ht="12.75"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</row>
    <row r="1627" spans="2:54" ht="12.75"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</row>
    <row r="1628" spans="2:54" ht="12.75"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</row>
    <row r="1629" spans="2:54" ht="12.75"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</row>
    <row r="1630" spans="2:54" ht="12.75"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</row>
    <row r="1631" spans="2:54" ht="12.75"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</row>
    <row r="1632" spans="2:54" ht="12.75"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</row>
    <row r="1633" spans="2:54" ht="12.75"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</row>
    <row r="1634" spans="2:54" ht="12.75"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</row>
    <row r="1635" spans="2:54" ht="12.75"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</row>
    <row r="1636" spans="2:54" ht="12.75"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</row>
    <row r="1637" spans="2:54" ht="12.75"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</row>
    <row r="1638" spans="2:54" ht="12.75"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</row>
    <row r="1639" spans="2:54" ht="12.75"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</row>
    <row r="1640" spans="2:54" ht="12.75"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</row>
    <row r="1641" spans="2:54" ht="12.75"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</row>
    <row r="1642" spans="2:54" ht="12.75"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</row>
    <row r="1643" spans="2:54" ht="12.75"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</row>
    <row r="1644" spans="2:54" ht="12.75"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</row>
    <row r="1645" spans="2:54" ht="12.75"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</row>
    <row r="1646" spans="2:54" ht="12.75"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</row>
    <row r="1647" spans="2:54" ht="12.75"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</row>
    <row r="1648" spans="2:54" ht="12.75"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</row>
    <row r="1649" spans="2:54" ht="12.75"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</row>
    <row r="1650" spans="2:54" ht="12.75"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</row>
    <row r="1651" spans="2:54" ht="12.75"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</row>
    <row r="1652" spans="2:54" ht="12.75"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</row>
    <row r="1653" spans="2:54" ht="12.75"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</row>
    <row r="1654" spans="2:54" ht="12.75"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</row>
    <row r="1655" spans="2:54" ht="12.75"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</row>
    <row r="1656" spans="2:54" ht="12.75"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</row>
    <row r="1657" spans="2:54" ht="12.75"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</row>
    <row r="1658" spans="2:54" ht="12.75"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</row>
    <row r="1659" spans="2:54" ht="12.75"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</row>
    <row r="1660" spans="2:54" ht="12.75"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  <c r="BA1660" s="1"/>
      <c r="BB1660" s="1"/>
    </row>
    <row r="1661" spans="2:54" ht="12.75"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</row>
    <row r="1662" spans="2:54" ht="12.75"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</row>
    <row r="1663" spans="2:54" ht="12.75"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</row>
    <row r="1664" spans="2:54" ht="12.75"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</row>
    <row r="1665" spans="2:54" ht="12.75"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  <c r="AZ1665" s="1"/>
      <c r="BA1665" s="1"/>
      <c r="BB1665" s="1"/>
    </row>
    <row r="1666" spans="2:54" ht="12.75"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  <c r="AZ1666" s="1"/>
      <c r="BA1666" s="1"/>
      <c r="BB1666" s="1"/>
    </row>
    <row r="1667" spans="2:54" ht="12.75"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  <c r="AZ1667" s="1"/>
      <c r="BA1667" s="1"/>
      <c r="BB1667" s="1"/>
    </row>
    <row r="1668" spans="2:54" ht="12.75"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  <c r="AZ1668" s="1"/>
      <c r="BA1668" s="1"/>
      <c r="BB1668" s="1"/>
    </row>
    <row r="1669" spans="2:54" ht="12.75"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  <c r="AZ1669" s="1"/>
      <c r="BA1669" s="1"/>
      <c r="BB1669" s="1"/>
    </row>
    <row r="1670" spans="2:54" ht="12.75"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  <c r="AZ1670" s="1"/>
      <c r="BA1670" s="1"/>
      <c r="BB1670" s="1"/>
    </row>
    <row r="1671" spans="2:54" ht="12.75"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</row>
    <row r="1672" spans="2:54" ht="12.75"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  <c r="AZ1672" s="1"/>
      <c r="BA1672" s="1"/>
      <c r="BB1672" s="1"/>
    </row>
    <row r="1673" spans="2:54" ht="12.75"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  <c r="AZ1673" s="1"/>
      <c r="BA1673" s="1"/>
      <c r="BB1673" s="1"/>
    </row>
    <row r="1674" spans="2:54" ht="12.75"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  <c r="AZ1674" s="1"/>
      <c r="BA1674" s="1"/>
      <c r="BB1674" s="1"/>
    </row>
    <row r="1675" spans="2:54" ht="12.75"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</row>
    <row r="1676" spans="2:54" ht="12.75"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  <c r="AZ1676" s="1"/>
      <c r="BA1676" s="1"/>
      <c r="BB1676" s="1"/>
    </row>
    <row r="1677" spans="2:54" ht="12.75"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  <c r="AZ1677" s="1"/>
      <c r="BA1677" s="1"/>
      <c r="BB1677" s="1"/>
    </row>
    <row r="1678" spans="2:54" ht="12.75"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  <c r="AZ1678" s="1"/>
      <c r="BA1678" s="1"/>
      <c r="BB1678" s="1"/>
    </row>
    <row r="1679" spans="2:54" ht="12.75"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</row>
    <row r="1680" spans="2:54" ht="12.75"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</row>
    <row r="1681" spans="2:54" ht="12.75"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</row>
    <row r="1682" spans="2:54" ht="12.75"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  <c r="AZ1682" s="1"/>
      <c r="BA1682" s="1"/>
      <c r="BB1682" s="1"/>
    </row>
    <row r="1683" spans="2:54" ht="12.75"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  <c r="AZ1683" s="1"/>
      <c r="BA1683" s="1"/>
      <c r="BB1683" s="1"/>
    </row>
    <row r="1684" spans="2:54" ht="12.75"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  <c r="AZ1684" s="1"/>
      <c r="BA1684" s="1"/>
      <c r="BB1684" s="1"/>
    </row>
    <row r="1685" spans="2:54" ht="12.75"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  <c r="AZ1685" s="1"/>
      <c r="BA1685" s="1"/>
      <c r="BB1685" s="1"/>
    </row>
    <row r="1686" spans="2:54" ht="12.75"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</row>
    <row r="1687" spans="2:54" ht="12.75"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</row>
    <row r="1688" spans="2:54" ht="12.75"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</row>
    <row r="1689" spans="2:54" ht="12.75"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</row>
    <row r="1690" spans="2:54" ht="12.75"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</row>
    <row r="1691" spans="2:54" ht="12.75"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  <c r="AZ1691" s="1"/>
      <c r="BA1691" s="1"/>
      <c r="BB1691" s="1"/>
    </row>
    <row r="1692" spans="2:54" ht="12.75"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  <c r="AZ1692" s="1"/>
      <c r="BA1692" s="1"/>
      <c r="BB1692" s="1"/>
    </row>
    <row r="1693" spans="2:54" ht="12.75"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</row>
    <row r="1694" spans="2:54" ht="12.75"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</row>
    <row r="1695" spans="2:54" ht="12.75"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  <c r="AZ1695" s="1"/>
      <c r="BA1695" s="1"/>
      <c r="BB1695" s="1"/>
    </row>
    <row r="1696" spans="2:54" ht="12.75"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</row>
    <row r="1697" spans="2:54" ht="12.75"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  <c r="AZ1697" s="1"/>
      <c r="BA1697" s="1"/>
      <c r="BB1697" s="1"/>
    </row>
    <row r="1698" spans="2:54" ht="12.75"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</row>
    <row r="1699" spans="2:54" ht="12.75"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</row>
    <row r="1700" spans="2:54" ht="12.75"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</row>
    <row r="1701" spans="2:54" ht="12.75"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</row>
    <row r="1702" spans="2:54" ht="12.75"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  <c r="AZ1702" s="1"/>
      <c r="BA1702" s="1"/>
      <c r="BB1702" s="1"/>
    </row>
    <row r="1703" spans="2:54" ht="12.75"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</row>
    <row r="1704" spans="2:54" ht="12.75"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  <c r="AZ1704" s="1"/>
      <c r="BA1704" s="1"/>
      <c r="BB1704" s="1"/>
    </row>
    <row r="1705" spans="2:54" ht="12.75"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  <c r="AZ1705" s="1"/>
      <c r="BA1705" s="1"/>
      <c r="BB1705" s="1"/>
    </row>
    <row r="1706" spans="2:54" ht="12.75"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  <c r="AZ1706" s="1"/>
      <c r="BA1706" s="1"/>
      <c r="BB1706" s="1"/>
    </row>
    <row r="1707" spans="2:54" ht="12.75"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  <c r="AZ1707" s="1"/>
      <c r="BA1707" s="1"/>
      <c r="BB1707" s="1"/>
    </row>
    <row r="1708" spans="2:54" ht="12.75"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</row>
    <row r="1709" spans="2:54" ht="12.75"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  <c r="AZ1709" s="1"/>
      <c r="BA1709" s="1"/>
      <c r="BB1709" s="1"/>
    </row>
    <row r="1710" spans="2:54" ht="12.75"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  <c r="AZ1710" s="1"/>
      <c r="BA1710" s="1"/>
      <c r="BB1710" s="1"/>
    </row>
    <row r="1711" spans="2:54" ht="12.75"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  <c r="AZ1711" s="1"/>
      <c r="BA1711" s="1"/>
      <c r="BB1711" s="1"/>
    </row>
    <row r="1712" spans="2:54" ht="12.75"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  <c r="AZ1712" s="1"/>
      <c r="BA1712" s="1"/>
      <c r="BB1712" s="1"/>
    </row>
    <row r="1713" spans="2:54" ht="12.75"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  <c r="AZ1713" s="1"/>
      <c r="BA1713" s="1"/>
      <c r="BB1713" s="1"/>
    </row>
    <row r="1714" spans="2:54" ht="12.75"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  <c r="AZ1714" s="1"/>
      <c r="BA1714" s="1"/>
      <c r="BB1714" s="1"/>
    </row>
    <row r="1715" spans="2:54" ht="12.75"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  <c r="AZ1715" s="1"/>
      <c r="BA1715" s="1"/>
      <c r="BB1715" s="1"/>
    </row>
    <row r="1716" spans="2:54" ht="12.75"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  <c r="AZ1716" s="1"/>
      <c r="BA1716" s="1"/>
      <c r="BB1716" s="1"/>
    </row>
    <row r="1717" spans="2:54" ht="12.75"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  <c r="AZ1717" s="1"/>
      <c r="BA1717" s="1"/>
      <c r="BB1717" s="1"/>
    </row>
    <row r="1718" spans="2:54" ht="12.75"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  <c r="AZ1718" s="1"/>
      <c r="BA1718" s="1"/>
      <c r="BB1718" s="1"/>
    </row>
    <row r="1719" spans="2:54" ht="12.75"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  <c r="AZ1719" s="1"/>
      <c r="BA1719" s="1"/>
      <c r="BB1719" s="1"/>
    </row>
    <row r="1720" spans="2:54" ht="12.75"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</row>
    <row r="1721" spans="2:54" ht="12.75"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</row>
    <row r="1722" spans="2:54" ht="12.75"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</row>
    <row r="1723" spans="2:54" ht="12.75"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</row>
    <row r="1724" spans="2:54" ht="12.75"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</row>
    <row r="1725" spans="2:54" ht="12.75"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</row>
    <row r="1726" spans="2:54" ht="12.75"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</row>
    <row r="1727" spans="2:54" ht="12.75"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</row>
    <row r="1728" spans="2:54" ht="12.75"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</row>
    <row r="1729" spans="2:54" ht="12.75"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</row>
    <row r="1730" spans="2:54" ht="12.75"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</row>
    <row r="1731" spans="2:54" ht="12.75"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</row>
    <row r="1732" spans="2:54" ht="12.75"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</row>
    <row r="1733" spans="2:54" ht="12.75"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  <c r="BA1733" s="1"/>
      <c r="BB1733" s="1"/>
    </row>
    <row r="1734" spans="2:54" ht="12.75"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  <c r="BA1734" s="1"/>
      <c r="BB1734" s="1"/>
    </row>
    <row r="1735" spans="2:54" ht="12.75"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</row>
    <row r="1736" spans="2:54" ht="12.75"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</row>
    <row r="1737" spans="2:54" ht="12.75"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  <c r="BA1737" s="1"/>
      <c r="BB1737" s="1"/>
    </row>
    <row r="1738" spans="2:54" ht="12.75"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</row>
    <row r="1739" spans="2:54" ht="12.75"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</row>
    <row r="1740" spans="2:54" ht="12.75"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</row>
    <row r="1741" spans="2:54" ht="12.75"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</row>
    <row r="1742" spans="2:54" ht="12.75"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</row>
    <row r="1743" spans="2:54" ht="12.75"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  <c r="BA1743" s="1"/>
      <c r="BB1743" s="1"/>
    </row>
    <row r="1744" spans="2:54" ht="12.75"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  <c r="BA1744" s="1"/>
      <c r="BB1744" s="1"/>
    </row>
    <row r="1745" spans="2:54" ht="12.75"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</row>
    <row r="1746" spans="2:54" ht="12.75"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  <c r="BA1746" s="1"/>
      <c r="BB1746" s="1"/>
    </row>
    <row r="1747" spans="2:54" ht="12.75"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  <c r="BA1747" s="1"/>
      <c r="BB1747" s="1"/>
    </row>
    <row r="1748" spans="2:54" ht="12.75"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  <c r="BA1748" s="1"/>
      <c r="BB1748" s="1"/>
    </row>
    <row r="1749" spans="2:54" ht="12.75"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  <c r="BA1749" s="1"/>
      <c r="BB1749" s="1"/>
    </row>
    <row r="1750" spans="2:54" ht="12.75"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</row>
    <row r="1751" spans="2:54" ht="12.75"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  <c r="BA1751" s="1"/>
      <c r="BB1751" s="1"/>
    </row>
    <row r="1752" spans="2:54" ht="12.75"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  <c r="AZ1752" s="1"/>
      <c r="BA1752" s="1"/>
      <c r="BB1752" s="1"/>
    </row>
    <row r="1753" spans="2:54" ht="12.75"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  <c r="AZ1753" s="1"/>
      <c r="BA1753" s="1"/>
      <c r="BB1753" s="1"/>
    </row>
    <row r="1754" spans="2:54" ht="12.75"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  <c r="AZ1754" s="1"/>
      <c r="BA1754" s="1"/>
      <c r="BB1754" s="1"/>
    </row>
    <row r="1755" spans="2:54" ht="12.75"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  <c r="AZ1755" s="1"/>
      <c r="BA1755" s="1"/>
      <c r="BB1755" s="1"/>
    </row>
    <row r="1756" spans="2:54" ht="12.75"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  <c r="AZ1756" s="1"/>
      <c r="BA1756" s="1"/>
      <c r="BB1756" s="1"/>
    </row>
    <row r="1757" spans="2:54" ht="12.75"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  <c r="AZ1757" s="1"/>
      <c r="BA1757" s="1"/>
      <c r="BB1757" s="1"/>
    </row>
    <row r="1758" spans="2:54" ht="12.75"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  <c r="AZ1758" s="1"/>
      <c r="BA1758" s="1"/>
      <c r="BB1758" s="1"/>
    </row>
    <row r="1759" spans="2:54" ht="12.75"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  <c r="AZ1759" s="1"/>
      <c r="BA1759" s="1"/>
      <c r="BB1759" s="1"/>
    </row>
    <row r="1760" spans="2:54" ht="12.75"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  <c r="AZ1760" s="1"/>
      <c r="BA1760" s="1"/>
      <c r="BB1760" s="1"/>
    </row>
    <row r="1761" spans="2:54" ht="12.75"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  <c r="AZ1761" s="1"/>
      <c r="BA1761" s="1"/>
      <c r="BB1761" s="1"/>
    </row>
    <row r="1762" spans="2:54" ht="12.75"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  <c r="AZ1762" s="1"/>
      <c r="BA1762" s="1"/>
      <c r="BB1762" s="1"/>
    </row>
    <row r="1763" spans="2:54" ht="12.75"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  <c r="AZ1763" s="1"/>
      <c r="BA1763" s="1"/>
      <c r="BB1763" s="1"/>
    </row>
    <row r="1764" spans="2:54" ht="12.75"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  <c r="AZ1764" s="1"/>
      <c r="BA1764" s="1"/>
      <c r="BB1764" s="1"/>
    </row>
    <row r="1765" spans="2:54" ht="12.75"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</row>
    <row r="1766" spans="2:54" ht="12.75"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</row>
    <row r="1767" spans="2:54" ht="12.75"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</row>
    <row r="1768" spans="2:54" ht="12.75"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</row>
    <row r="1769" spans="2:54" ht="12.75"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</row>
    <row r="1770" spans="2:54" ht="12.75"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  <c r="AZ1770" s="1"/>
      <c r="BA1770" s="1"/>
      <c r="BB1770" s="1"/>
    </row>
    <row r="1771" spans="2:54" ht="12.75"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  <c r="AZ1771" s="1"/>
      <c r="BA1771" s="1"/>
      <c r="BB1771" s="1"/>
    </row>
    <row r="1772" spans="2:54" ht="12.75"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  <c r="AZ1772" s="1"/>
      <c r="BA1772" s="1"/>
      <c r="BB1772" s="1"/>
    </row>
    <row r="1773" spans="2:54" ht="12.75"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  <c r="AZ1773" s="1"/>
      <c r="BA1773" s="1"/>
      <c r="BB1773" s="1"/>
    </row>
  </sheetData>
  <sheetProtection/>
  <mergeCells count="9">
    <mergeCell ref="B13:G13"/>
    <mergeCell ref="B11:H11"/>
    <mergeCell ref="B12:G12"/>
    <mergeCell ref="H12:H14"/>
    <mergeCell ref="B4:H4"/>
    <mergeCell ref="B7:G7"/>
    <mergeCell ref="B6:G6"/>
    <mergeCell ref="H6:H8"/>
    <mergeCell ref="B5:H5"/>
  </mergeCells>
  <printOptions horizontalCentered="1"/>
  <pageMargins left="0.984251968503937" right="0.1968503937007874" top="1.1811023622047245" bottom="0.3937007874015748" header="0.7086614173228347" footer="0.31496062992125984"/>
  <pageSetup fitToHeight="1" fitToWidth="1" horizontalDpi="600" verticalDpi="600" orientation="landscape" paperSize="9" r:id="rId1"/>
  <headerFooter alignWithMargins="0">
    <oddHeader xml:space="preserve">&amp;C&amp;"Times New Roman,Negrito"&amp;14ANEXO III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erica.pereira</dc:creator>
  <cp:keywords/>
  <dc:description/>
  <cp:lastModifiedBy>Mayra Cordeiro Passos</cp:lastModifiedBy>
  <cp:lastPrinted>2020-10-01T16:55:39Z</cp:lastPrinted>
  <dcterms:created xsi:type="dcterms:W3CDTF">2006-01-24T17:18:17Z</dcterms:created>
  <dcterms:modified xsi:type="dcterms:W3CDTF">2020-10-19T15:17:54Z</dcterms:modified>
  <cp:category/>
  <cp:version/>
  <cp:contentType/>
  <cp:contentStatus/>
</cp:coreProperties>
</file>